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" windowWidth="23256" windowHeight="12540"/>
  </bookViews>
  <sheets>
    <sheet name="Cenova ponuka" sheetId="1" r:id="rId1"/>
  </sheets>
  <calcPr calcId="145621"/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6" i="1"/>
  <c r="J82" i="1" l="1"/>
  <c r="J81" i="1"/>
  <c r="J37" i="1"/>
  <c r="J36" i="1"/>
  <c r="E79" i="1"/>
  <c r="E71" i="1"/>
  <c r="J9" i="1" l="1"/>
  <c r="J8" i="1"/>
  <c r="J7" i="1"/>
  <c r="J79" i="1" l="1"/>
  <c r="J78" i="1"/>
  <c r="J77" i="1"/>
  <c r="J76" i="1"/>
  <c r="J75" i="1"/>
  <c r="J74" i="1"/>
  <c r="J73" i="1"/>
  <c r="J72" i="1"/>
  <c r="J71" i="1"/>
  <c r="J80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 l="1"/>
  <c r="J47" i="1"/>
  <c r="J46" i="1"/>
  <c r="J45" i="1"/>
  <c r="J44" i="1"/>
  <c r="J43" i="1"/>
  <c r="J42" i="1"/>
  <c r="J41" i="1"/>
  <c r="J40" i="1"/>
  <c r="J39" i="1"/>
  <c r="J38" i="1"/>
  <c r="J35" i="1"/>
  <c r="J34" i="1"/>
  <c r="J33" i="1"/>
  <c r="J32" i="1"/>
  <c r="J31" i="1"/>
  <c r="J30" i="1"/>
  <c r="J29" i="1"/>
  <c r="J28" i="1"/>
  <c r="J27" i="1"/>
  <c r="J26" i="1"/>
  <c r="J25" i="1"/>
  <c r="J22" i="1"/>
  <c r="J21" i="1"/>
  <c r="J20" i="1" l="1"/>
  <c r="J19" i="1"/>
  <c r="J18" i="1"/>
  <c r="J17" i="1"/>
  <c r="J16" i="1"/>
  <c r="J15" i="1"/>
  <c r="J14" i="1"/>
  <c r="J13" i="1"/>
  <c r="J12" i="1"/>
  <c r="J11" i="1"/>
  <c r="E81" i="1"/>
  <c r="E80" i="1"/>
  <c r="E83" i="1"/>
  <c r="E82" i="1"/>
  <c r="E78" i="1"/>
  <c r="E73" i="1" l="1"/>
  <c r="J23" i="1" l="1"/>
  <c r="J10" i="1"/>
  <c r="E77" i="1"/>
  <c r="E76" i="1"/>
  <c r="E75" i="1"/>
  <c r="E74" i="1"/>
  <c r="E72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26" i="1"/>
  <c r="J24" i="1" l="1"/>
  <c r="J83" i="1"/>
  <c r="J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6" i="1"/>
  <c r="I2" i="1"/>
  <c r="N2" i="1" s="1"/>
  <c r="J84" i="1" l="1"/>
  <c r="O84" i="1"/>
  <c r="E84" i="1"/>
  <c r="N4" i="1" l="1"/>
  <c r="N3" i="1" s="1"/>
</calcChain>
</file>

<file path=xl/sharedStrings.xml><?xml version="1.0" encoding="utf-8"?>
<sst xmlns="http://schemas.openxmlformats.org/spreadsheetml/2006/main" count="268" uniqueCount="241">
  <si>
    <t>Cena obj. tovaru na 1 žiaka:</t>
  </si>
  <si>
    <t>Môže objednať</t>
  </si>
  <si>
    <t xml:space="preserve">Ešte objednať </t>
  </si>
  <si>
    <t>Objednané spolu</t>
  </si>
  <si>
    <t>tovar</t>
  </si>
  <si>
    <t>cena €</t>
  </si>
  <si>
    <t>ks</t>
  </si>
  <si>
    <t>spolu</t>
  </si>
  <si>
    <t>kod</t>
  </si>
  <si>
    <t>Počet žiakov v triede:</t>
  </si>
  <si>
    <t>Zošit A5  510 čistý  /10 listový</t>
  </si>
  <si>
    <t>Zošit A5  511 linka  /10 listový</t>
  </si>
  <si>
    <t>Zošit A5  512 linka  /10 listový</t>
  </si>
  <si>
    <t>Zošit A5  513 linka  /10 listový</t>
  </si>
  <si>
    <t>Zošit A5  511 pomocná linka  /10 listový</t>
  </si>
  <si>
    <t>Zošit A5  512 2-pomocné linky /10 listový</t>
  </si>
  <si>
    <t>Zošit A5  5110 štvorec  /10 listový</t>
  </si>
  <si>
    <t>Zošit A5  520 čistý  /20listový</t>
  </si>
  <si>
    <t>Zošit A5  523 linka  /20listový</t>
  </si>
  <si>
    <t>Zošit A5  524 linka  /20listový</t>
  </si>
  <si>
    <t>Zošit A5  525 štvorec  /20listový</t>
  </si>
  <si>
    <t>Zošit A5  544 linka  /40listový</t>
  </si>
  <si>
    <t>Zošit A5  540 čistý  /40listový</t>
  </si>
  <si>
    <t>Zošit A5  545 štvorec  /40listový</t>
  </si>
  <si>
    <t>Zošit A5  560 čistý  /60listový</t>
  </si>
  <si>
    <t>Zošit A5  564 linka  /60listový</t>
  </si>
  <si>
    <t>Zošit A5  565 štvorec  /60listový</t>
  </si>
  <si>
    <t>Zošit A6 slovník 624  /20listový</t>
  </si>
  <si>
    <t>Zošit A6 slovník 644  /40listový</t>
  </si>
  <si>
    <t>Zošit notový A5 /8 listový</t>
  </si>
  <si>
    <t>Zošit A4  420 čistý  /20 listový</t>
  </si>
  <si>
    <t>Zošit A4  424 linka  /20 listový</t>
  </si>
  <si>
    <t>Zošit A4  425 kocka  /20 listový</t>
  </si>
  <si>
    <t>Zošit A4  440 čistý  /40 listový</t>
  </si>
  <si>
    <t>Zošit A4  444 linka  /40 listový</t>
  </si>
  <si>
    <t>Zošit A4  445 kocka  /40 listový</t>
  </si>
  <si>
    <t>Zošit A4  460 čistý  /60 listový</t>
  </si>
  <si>
    <t>Zošit A4  464 linka  /60 listový</t>
  </si>
  <si>
    <t>Zošit A4  465 kocka  /60 listový</t>
  </si>
  <si>
    <t xml:space="preserve">Náčrtník A4  N42  /20 listový </t>
  </si>
  <si>
    <t xml:space="preserve">Náčrtník A4  N44  /40 listový </t>
  </si>
  <si>
    <t xml:space="preserve">Náčrtník A3  N32  /20 listový </t>
  </si>
  <si>
    <t>Skicár S41 - A4 /10listový 200g</t>
  </si>
  <si>
    <t>Skicár S31 - A3 /10listový 200g</t>
  </si>
  <si>
    <t>Zložka farebných papierov 8ks</t>
  </si>
  <si>
    <t>Zložka farebných papierov 20ks</t>
  </si>
  <si>
    <t>Blok farebný FP42 A4 -130g / 20listový</t>
  </si>
  <si>
    <t>Blok farebný FP32 A3 -130g / 20listový</t>
  </si>
  <si>
    <t>Blok farebný A3-225g /10 farieb po 5ks</t>
  </si>
  <si>
    <t>Blok farebný A4-225g /10 farieb po 5ks</t>
  </si>
  <si>
    <t>Žiacka knižka A5 - 10listová</t>
  </si>
  <si>
    <t>Výkres A3 190g /bal.200 ks</t>
  </si>
  <si>
    <t>Výkres A4 190g /bal.200 ks</t>
  </si>
  <si>
    <t>Výkres A2 200g /bal.100 ks</t>
  </si>
  <si>
    <t>Výkres A1 200g /bal.100 ks</t>
  </si>
  <si>
    <t>Farebné výkresy A1 225g</t>
  </si>
  <si>
    <t>Farebné výkresy A2 225g</t>
  </si>
  <si>
    <t>Výkres A4 190g /bal.po 10 ks</t>
  </si>
  <si>
    <t>Výkres A3 190g /bal.po 10 ks</t>
  </si>
  <si>
    <t>Krepový papier Spektrum mix 10ks</t>
  </si>
  <si>
    <t>Krepový papier biely</t>
  </si>
  <si>
    <t>Krepový papier žltý</t>
  </si>
  <si>
    <t>Krepový papier oranžový</t>
  </si>
  <si>
    <t>Krepový papier červený</t>
  </si>
  <si>
    <t>Krepový papier fialový</t>
  </si>
  <si>
    <t>Krepový papier modrý</t>
  </si>
  <si>
    <t>Krepový papier zelený</t>
  </si>
  <si>
    <t>Krepový papier hnedý</t>
  </si>
  <si>
    <t>Krepový papier čierny</t>
  </si>
  <si>
    <t>Jednorázove guličkové pero modré</t>
  </si>
  <si>
    <t>Jednorázove guličkové pero červené</t>
  </si>
  <si>
    <t>Jednorázove guličkové pero zelené</t>
  </si>
  <si>
    <t>Jednorázove guličkové pero čierne</t>
  </si>
  <si>
    <t>Pero guličkové 4-farebné</t>
  </si>
  <si>
    <t>Tornádo 2675 Fruity atramentové</t>
  </si>
  <si>
    <t>Náplň do pera Frixion 0,7</t>
  </si>
  <si>
    <t>Ceruza grafitová č.1</t>
  </si>
  <si>
    <t>Ceruza grafitová č.2</t>
  </si>
  <si>
    <t>Ceruza grafitová č.3</t>
  </si>
  <si>
    <t>Ceruza grafitová trojhraná č.1</t>
  </si>
  <si>
    <t>Ceruza grafitová trojhraná č.2</t>
  </si>
  <si>
    <t>Ceruza grafitová trojhraná č.3</t>
  </si>
  <si>
    <t>Ceruza grafitová s gumou HB</t>
  </si>
  <si>
    <t>Guma biela 300/60</t>
  </si>
  <si>
    <t>Guma biela 300/80</t>
  </si>
  <si>
    <t>Guma sivo-biela</t>
  </si>
  <si>
    <t>Orezávatko so zásobníkom FC 125/124</t>
  </si>
  <si>
    <t>Orezávatko kovové Foska A1002</t>
  </si>
  <si>
    <t>Temperové farby 10ks x16ml Koh-i-noor</t>
  </si>
  <si>
    <t>Temperové farby 6ks x16ml Koh-i-noor</t>
  </si>
  <si>
    <t>Temperové farby 10+1ks x16ml Tempus</t>
  </si>
  <si>
    <t>Temperové farby 6+1ks x16ml Tempus</t>
  </si>
  <si>
    <t>Vodové farby 30mm/12ks Koh-i-noor</t>
  </si>
  <si>
    <t>Vodové farby 22,5mm/12ks Koh-i-noor</t>
  </si>
  <si>
    <t>Vodové farby anilinky/12ks Koh-i-noor</t>
  </si>
  <si>
    <t>Vodové farby 30mm/12ks Centropen</t>
  </si>
  <si>
    <t>Vodové farby 22mm/12ks Centropen</t>
  </si>
  <si>
    <t>Miska na vodu /5ks</t>
  </si>
  <si>
    <t>Kelímok bezpečnostný uzáver na vodu</t>
  </si>
  <si>
    <t>Paletka na farby M-12</t>
  </si>
  <si>
    <t>Guma červeno-sivá</t>
  </si>
  <si>
    <t>Štetec okrúhly č.4</t>
  </si>
  <si>
    <t>Štetec okrúhly č.6</t>
  </si>
  <si>
    <t>Štetec okrúhly č.8</t>
  </si>
  <si>
    <t>Štetec okrúhly č.10</t>
  </si>
  <si>
    <t>Štetec okrúhly č.12</t>
  </si>
  <si>
    <t>Štetec plochý č.4</t>
  </si>
  <si>
    <t>Štetec plochý č.6</t>
  </si>
  <si>
    <t>Štetec plochý č.8</t>
  </si>
  <si>
    <t>Štetec plochý č.10</t>
  </si>
  <si>
    <t>Štetec plochý č.12</t>
  </si>
  <si>
    <t>Sada okrúhlych štetcov 4-6-8-10</t>
  </si>
  <si>
    <t>Sada plochých štetcov 4-8-10-12</t>
  </si>
  <si>
    <t>Fixy 7790/6ks Centropen vyprateľné</t>
  </si>
  <si>
    <t>Pastelky 2142/12ks  Kooh-i-noor</t>
  </si>
  <si>
    <t>Voskovky 8232/12 Kooh-i-noor</t>
  </si>
  <si>
    <t>Voskovky Oceán 12ks</t>
  </si>
  <si>
    <t>Plastelína 10ks/200g Centropen</t>
  </si>
  <si>
    <t>Plastelína 10ks/200g Kooh-i-noor</t>
  </si>
  <si>
    <t>Lepidlo disperzné Wurstol 120ml</t>
  </si>
  <si>
    <t>Lepidlo disperzné Pritt školák 75g</t>
  </si>
  <si>
    <t>Lepidlo univerzálne Tover 50ml</t>
  </si>
  <si>
    <t>Lepiaca tyčinka 15g</t>
  </si>
  <si>
    <t>Lepiaca tyčinka Pritt 40g</t>
  </si>
  <si>
    <t>Lepiaca tyčinka Pritt 20g</t>
  </si>
  <si>
    <t>Lepiaca tyčinka Pritt 10g</t>
  </si>
  <si>
    <t>Pravítko 30cm</t>
  </si>
  <si>
    <t>Trojuholník rovnoramenný s ryskou</t>
  </si>
  <si>
    <t>Uhlomer 180/125</t>
  </si>
  <si>
    <t>Nožnice školské 13/14cm</t>
  </si>
  <si>
    <r>
      <rPr>
        <b/>
        <sz val="18"/>
        <rFont val="Arial"/>
        <family val="2"/>
        <charset val="238"/>
      </rPr>
      <t>LUSILA , s.r.o. Kežmarok</t>
    </r>
    <r>
      <rPr>
        <b/>
        <sz val="12"/>
        <rFont val="Arial"/>
        <family val="2"/>
      </rPr>
      <t xml:space="preserve"> </t>
    </r>
  </si>
  <si>
    <t xml:space="preserve"> názov školy</t>
  </si>
  <si>
    <t>Lepiaca páska 12x30bm</t>
  </si>
  <si>
    <t>Kružidlo kovové SC 1001</t>
  </si>
  <si>
    <t>Náplň do verzatilky 4190 HB/12ks</t>
  </si>
  <si>
    <t>Lepiaca pasta 50ml Koh-i-noor</t>
  </si>
  <si>
    <t>Súprava pravítok 4ks CCP2017</t>
  </si>
  <si>
    <t>Pero gul.jednorázové 4ks</t>
  </si>
  <si>
    <t>Pero Frixion hr.0,7 gum.modré clicker</t>
  </si>
  <si>
    <t>Pero Frixion hr.0,7 gum.tm.modré clicker</t>
  </si>
  <si>
    <t xml:space="preserve">Orezávatko plastové </t>
  </si>
  <si>
    <t>Pastelky trojhr.Oceán World 12ks</t>
  </si>
  <si>
    <t>Pastelky 9520/12 centropen</t>
  </si>
  <si>
    <t>Pastelky 9520/6ks centropen</t>
  </si>
  <si>
    <t>Pastelky JUMBO trojhr.12ks+orezávatko</t>
  </si>
  <si>
    <t>Lepiaca páska 24x30 bm</t>
  </si>
  <si>
    <t xml:space="preserve"> </t>
  </si>
  <si>
    <t>Náčrtník A5 / 20listový</t>
  </si>
  <si>
    <t>Krepový papier ružový</t>
  </si>
  <si>
    <t>Lepiaca tyčinka 25g</t>
  </si>
  <si>
    <t>Lepiaca tyčinka 8g</t>
  </si>
  <si>
    <t>Lepiaca páska 18x30 bm</t>
  </si>
  <si>
    <t>Nožnice školské 14,5cm ergom.rukoväť</t>
  </si>
  <si>
    <t>Tuha do kružidla náhradná</t>
  </si>
  <si>
    <t>Obal na zošit A4</t>
  </si>
  <si>
    <t>Kružidlo kovové SC 3002 ohybná nožička</t>
  </si>
  <si>
    <t>Vrecko na prezuvky</t>
  </si>
  <si>
    <t>Xerox A4 80g / bal.- 500listov</t>
  </si>
  <si>
    <t xml:space="preserve">V Ý P R E D A J </t>
  </si>
  <si>
    <t>Zošit linajkovaný A5-100 listový</t>
  </si>
  <si>
    <t>Trojuholník rôznostranný</t>
  </si>
  <si>
    <t xml:space="preserve">D O P Ĺ N K O V Ý  T O V A R  </t>
  </si>
  <si>
    <t>Suprava pier gelových / 6ks Gliter</t>
  </si>
  <si>
    <t>Tornádo 2675 Boom atramentové</t>
  </si>
  <si>
    <t>Ceruza s gumou HB vyrezávaná</t>
  </si>
  <si>
    <t>Ceruza s gumou HB s bodkami</t>
  </si>
  <si>
    <t>Tornádo  2675 atramentové</t>
  </si>
  <si>
    <t>Verzatilka trojboký úchop 812408</t>
  </si>
  <si>
    <t>Sada zvýrazňovačov 8552/4</t>
  </si>
  <si>
    <t>Zvýrazňovač mini 8052 oranžový</t>
  </si>
  <si>
    <t>Zvýrazňovač mini 8052 žltý</t>
  </si>
  <si>
    <t>Zvýrazňovač mini 8052 ružový</t>
  </si>
  <si>
    <t>Zvýrazňovač mini 8052 zelený</t>
  </si>
  <si>
    <t>Popisovač 8550 na flipchart modrý</t>
  </si>
  <si>
    <t>Popisovač 8550 na flipchart čierny</t>
  </si>
  <si>
    <t>Popisovač 8550 na flipchart zelený</t>
  </si>
  <si>
    <t>Popisovač 8550 na flipchart červený</t>
  </si>
  <si>
    <t>Pastelky JUMBO trojhr.12ks centropen</t>
  </si>
  <si>
    <t>Kružidlo kovové 9591 centropen</t>
  </si>
  <si>
    <t>Sada popisov.8559 + hubka na tabule</t>
  </si>
  <si>
    <t>Orezávatko duo PK 57</t>
  </si>
  <si>
    <t>Popisovač 8559 na biele tabule červený</t>
  </si>
  <si>
    <t>Popisovač 8559 na biele tabule modrý</t>
  </si>
  <si>
    <t>Popisovač 8559 na biele tabule zelený</t>
  </si>
  <si>
    <t>Poppisovač 8559 na biele tabule čierny</t>
  </si>
  <si>
    <t>Pero guličkové TY 144</t>
  </si>
  <si>
    <t>Pero guličkové TY 151 B</t>
  </si>
  <si>
    <t>Fixy 7790/10 Centropen vyprateľné</t>
  </si>
  <si>
    <t>Fixy 7790/12 Centropen vyprateľné</t>
  </si>
  <si>
    <t>Fixy 7790/18 Centropen vyprateľné</t>
  </si>
  <si>
    <t>Pastelky v laku Progreso 8756/12ks</t>
  </si>
  <si>
    <t>Pastelky trojhr. 3132/12 Kooh-i-noor</t>
  </si>
  <si>
    <t>Pastelky trojhr.Tempus 12+2ks</t>
  </si>
  <si>
    <t>Pastelky trojhr.9521/12ks Centropen</t>
  </si>
  <si>
    <t>Pastelky trojhr.Oceán World 18ks</t>
  </si>
  <si>
    <t>Pastelky JUMBO trojhr. 6ks centropen</t>
  </si>
  <si>
    <t>Papier A4 / 1ks</t>
  </si>
  <si>
    <t>Nožnice Junior 13cm /červeno-čierne</t>
  </si>
  <si>
    <t>Súprava pier Corvina/10ks Fluo</t>
  </si>
  <si>
    <t>Pero gumovacie iErase hr.0,7mm</t>
  </si>
  <si>
    <t>Náplň do pera iErase hr.0,7mm</t>
  </si>
  <si>
    <t>Pero guľočkové ABPV 7501 hr.0,7</t>
  </si>
  <si>
    <t>Ceruza červeno-modrá</t>
  </si>
  <si>
    <t>Ceruza červená</t>
  </si>
  <si>
    <t>Guma Smile / bal.4ks</t>
  </si>
  <si>
    <t>Temperová farby /6ks - 12ml Centropen</t>
  </si>
  <si>
    <t>Temperové farby /12ks -12ml Centropen</t>
  </si>
  <si>
    <t>Fixy 7790/24 Centropen vyprateľné</t>
  </si>
  <si>
    <t>Fixy 7550/12 pastelové farby</t>
  </si>
  <si>
    <t>Sada popisovačov 2507/6 hr.1,8mm</t>
  </si>
  <si>
    <t>Pastelky Maped Monster/12ks</t>
  </si>
  <si>
    <t>Lepidlo Herkules 130g</t>
  </si>
  <si>
    <t>Lepidlo Herkules 30g</t>
  </si>
  <si>
    <t>Lepiaca tyčinka 35g / 9580 Centropen</t>
  </si>
  <si>
    <t>Lepiaca tyčinka 15g / 9581 Centropen</t>
  </si>
  <si>
    <t>Lepiaca tyčinka 10g / 9582 Centropen</t>
  </si>
  <si>
    <t>Obalna zošit A5</t>
  </si>
  <si>
    <t>Obal na slovník A6</t>
  </si>
  <si>
    <t>Kalkulačka Milan 159912</t>
  </si>
  <si>
    <t>Toal.papier tento maxi 1/300  2vrst</t>
  </si>
  <si>
    <t>Hyg.vreckovky clasik bal.10ks</t>
  </si>
  <si>
    <t>Toal.papier Tip Line 3 vrst./150 utrž.</t>
  </si>
  <si>
    <t>Pero semi-gel hr.0,7</t>
  </si>
  <si>
    <t>Pero guličkové TR1</t>
  </si>
  <si>
    <t>Pero guličkové Malaga B-527</t>
  </si>
  <si>
    <t>Zmizík 2539</t>
  </si>
  <si>
    <t>Ceruza HB s gumou neón pásik</t>
  </si>
  <si>
    <t xml:space="preserve">Orezávatko so zásobníkom duo Daimarse </t>
  </si>
  <si>
    <t>Orezávatko so zásobníkom  Duo 9095</t>
  </si>
  <si>
    <t>Popisovač Deli/6ks B106309 hr.0,4mm</t>
  </si>
  <si>
    <t>Fixy 7550/6ks pastelové farby</t>
  </si>
  <si>
    <t>Fixy Akrylové/12ks C89873</t>
  </si>
  <si>
    <t>Fixy 2811/4ks hr.0,3mm</t>
  </si>
  <si>
    <t>Plasticolor /12ks Oceán 49141</t>
  </si>
  <si>
    <t>Pastelky olejové/12ks Silky junior</t>
  </si>
  <si>
    <t>Pastelky Jumbo trojhr.Grip/10ks</t>
  </si>
  <si>
    <t>Utierky do zásobnikov ZZ 1vrst.zelené</t>
  </si>
  <si>
    <t>1.A</t>
  </si>
  <si>
    <t>Krieda biela školská 100ks</t>
  </si>
  <si>
    <t>Dvojhárok linka</t>
  </si>
  <si>
    <t>Cenová ponuka - HN 2.polrok šk.rok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</si>
</sst>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00"/>
  </numFmts>
  <fonts count="19" x14ac:knownFonts="1">
    <font>
      <sz val="11"/>
      <color theme="1"/>
      <name val="Calibri"/>
      <family val="2"/>
      <charset val="238"/>
      <scheme val="minor"/>
    </font>
    <font>
      <b/>
      <sz val="20"/>
      <color indexed="62"/>
      <name val="Arial"/>
      <family val="2"/>
      <charset val="238"/>
    </font>
    <font>
      <sz val="10"/>
      <name val="Arial CE"/>
      <charset val="238"/>
    </font>
    <font>
      <b/>
      <sz val="13.5"/>
      <color indexed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2"/>
      <color rgb="FF002060"/>
      <name val="Arial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0" xfId="0"/>
    <xf numFmtId="3" fontId="7" fillId="0" borderId="2" xfId="1" applyNumberFormat="1" applyFont="1" applyFill="1" applyBorder="1" applyAlignment="1" applyProtection="1">
      <alignment horizontal="center"/>
      <protection locked="0" hidden="1"/>
    </xf>
    <xf numFmtId="0" fontId="5" fillId="5" borderId="2" xfId="0" applyFont="1" applyFill="1" applyBorder="1" applyAlignment="1" applyProtection="1">
      <alignment horizontal="left"/>
      <protection hidden="1"/>
    </xf>
    <xf numFmtId="165" fontId="6" fillId="5" borderId="2" xfId="0" applyNumberFormat="1" applyFont="1" applyFill="1" applyBorder="1" applyAlignment="1" applyProtection="1">
      <alignment horizontal="right"/>
      <protection locked="0" hidden="1"/>
    </xf>
    <xf numFmtId="0" fontId="8" fillId="5" borderId="2" xfId="0" applyFont="1" applyFill="1" applyBorder="1" applyAlignment="1" applyProtection="1">
      <alignment horizontal="left"/>
      <protection hidden="1"/>
    </xf>
    <xf numFmtId="0" fontId="5" fillId="5" borderId="2" xfId="0" applyFont="1" applyFill="1" applyBorder="1" applyAlignment="1" applyProtection="1">
      <protection hidden="1"/>
    </xf>
    <xf numFmtId="0" fontId="0" fillId="0" borderId="0" xfId="0" applyFill="1"/>
    <xf numFmtId="4" fontId="7" fillId="6" borderId="5" xfId="1" applyNumberFormat="1" applyFont="1" applyFill="1" applyBorder="1" applyAlignment="1" applyProtection="1">
      <alignment horizontal="center" wrapText="1"/>
      <protection hidden="1"/>
    </xf>
    <xf numFmtId="0" fontId="7" fillId="6" borderId="6" xfId="1" applyFont="1" applyFill="1" applyBorder="1" applyAlignment="1" applyProtection="1">
      <alignment horizontal="center" wrapText="1"/>
      <protection hidden="1"/>
    </xf>
    <xf numFmtId="4" fontId="7" fillId="6" borderId="6" xfId="1" applyNumberFormat="1" applyFont="1" applyFill="1" applyBorder="1" applyAlignment="1" applyProtection="1">
      <alignment horizontal="center" wrapText="1"/>
      <protection hidden="1"/>
    </xf>
    <xf numFmtId="4" fontId="7" fillId="6" borderId="7" xfId="1" applyNumberFormat="1" applyFont="1" applyFill="1" applyBorder="1" applyAlignment="1" applyProtection="1">
      <alignment horizontal="center" wrapText="1"/>
      <protection hidden="1"/>
    </xf>
    <xf numFmtId="3" fontId="7" fillId="5" borderId="8" xfId="1" applyNumberFormat="1" applyFont="1" applyFill="1" applyBorder="1" applyAlignment="1" applyProtection="1">
      <alignment horizontal="center" wrapText="1"/>
      <protection hidden="1"/>
    </xf>
    <xf numFmtId="4" fontId="7" fillId="5" borderId="9" xfId="1" applyNumberFormat="1" applyFont="1" applyFill="1" applyBorder="1" applyAlignment="1" applyProtection="1">
      <alignment horizontal="center" wrapText="1"/>
      <protection hidden="1"/>
    </xf>
    <xf numFmtId="3" fontId="7" fillId="5" borderId="10" xfId="1" applyNumberFormat="1" applyFont="1" applyFill="1" applyBorder="1" applyAlignment="1" applyProtection="1">
      <alignment horizontal="center" wrapText="1"/>
      <protection hidden="1"/>
    </xf>
    <xf numFmtId="165" fontId="6" fillId="5" borderId="11" xfId="0" applyNumberFormat="1" applyFont="1" applyFill="1" applyBorder="1" applyAlignment="1" applyProtection="1">
      <alignment horizontal="right"/>
      <protection locked="0" hidden="1"/>
    </xf>
    <xf numFmtId="3" fontId="7" fillId="0" borderId="11" xfId="1" applyNumberFormat="1" applyFont="1" applyFill="1" applyBorder="1" applyAlignment="1" applyProtection="1">
      <alignment horizontal="center"/>
      <protection locked="0" hidden="1"/>
    </xf>
    <xf numFmtId="4" fontId="7" fillId="5" borderId="12" xfId="1" applyNumberFormat="1" applyFont="1" applyFill="1" applyBorder="1" applyAlignment="1" applyProtection="1">
      <alignment horizontal="center" wrapText="1"/>
      <protection hidden="1"/>
    </xf>
    <xf numFmtId="4" fontId="0" fillId="2" borderId="4" xfId="0" applyNumberFormat="1" applyFill="1" applyBorder="1" applyAlignment="1">
      <alignment horizontal="center"/>
    </xf>
    <xf numFmtId="4" fontId="0" fillId="2" borderId="13" xfId="0" applyNumberFormat="1" applyFill="1" applyBorder="1" applyAlignment="1">
      <alignment horizontal="center"/>
    </xf>
    <xf numFmtId="0" fontId="12" fillId="7" borderId="14" xfId="1" applyFont="1" applyFill="1" applyBorder="1" applyAlignment="1" applyProtection="1">
      <alignment horizontal="center" vertical="center"/>
      <protection locked="0" hidden="1"/>
    </xf>
    <xf numFmtId="0" fontId="16" fillId="5" borderId="2" xfId="0" applyFont="1" applyFill="1" applyBorder="1" applyAlignment="1" applyProtection="1">
      <alignment horizontal="left"/>
      <protection hidden="1"/>
    </xf>
    <xf numFmtId="3" fontId="7" fillId="0" borderId="33" xfId="1" applyNumberFormat="1" applyFont="1" applyFill="1" applyBorder="1" applyAlignment="1" applyProtection="1">
      <alignment horizontal="center"/>
      <protection locked="0" hidden="1"/>
    </xf>
    <xf numFmtId="0" fontId="17" fillId="5" borderId="2" xfId="0" applyFont="1" applyFill="1" applyBorder="1" applyAlignment="1" applyProtection="1">
      <alignment horizontal="left"/>
      <protection hidden="1"/>
    </xf>
    <xf numFmtId="0" fontId="18" fillId="5" borderId="2" xfId="0" applyFont="1" applyFill="1" applyBorder="1" applyAlignment="1" applyProtection="1">
      <alignment horizontal="left"/>
      <protection hidden="1"/>
    </xf>
    <xf numFmtId="3" fontId="7" fillId="5" borderId="34" xfId="1" applyNumberFormat="1" applyFont="1" applyFill="1" applyBorder="1" applyAlignment="1" applyProtection="1">
      <alignment horizontal="center" wrapText="1"/>
      <protection hidden="1"/>
    </xf>
    <xf numFmtId="0" fontId="1" fillId="5" borderId="21" xfId="0" applyFont="1" applyFill="1" applyBorder="1" applyAlignment="1" applyProtection="1">
      <alignment horizontal="center" vertical="center"/>
      <protection hidden="1"/>
    </xf>
    <xf numFmtId="0" fontId="1" fillId="5" borderId="22" xfId="0" applyFont="1" applyFill="1" applyBorder="1" applyAlignment="1" applyProtection="1">
      <alignment horizontal="center" vertical="center"/>
      <protection hidden="1"/>
    </xf>
    <xf numFmtId="0" fontId="1" fillId="5" borderId="23" xfId="0" applyFont="1" applyFill="1" applyBorder="1" applyAlignment="1" applyProtection="1">
      <alignment horizontal="center" vertical="center"/>
      <protection hidden="1"/>
    </xf>
    <xf numFmtId="0" fontId="14" fillId="5" borderId="25" xfId="1" applyFont="1" applyFill="1" applyBorder="1" applyAlignment="1" applyProtection="1">
      <alignment horizontal="right" vertical="center"/>
      <protection hidden="1"/>
    </xf>
    <xf numFmtId="0" fontId="4" fillId="5" borderId="18" xfId="1" applyFont="1" applyFill="1" applyBorder="1" applyAlignment="1" applyProtection="1">
      <alignment horizontal="right" vertical="center"/>
      <protection hidden="1"/>
    </xf>
    <xf numFmtId="0" fontId="4" fillId="5" borderId="26" xfId="1" applyFont="1" applyFill="1" applyBorder="1" applyAlignment="1" applyProtection="1">
      <alignment horizontal="right" vertical="center"/>
      <protection hidden="1"/>
    </xf>
    <xf numFmtId="0" fontId="4" fillId="5" borderId="27" xfId="1" applyFont="1" applyFill="1" applyBorder="1" applyAlignment="1" applyProtection="1">
      <alignment horizontal="right" vertical="center"/>
      <protection hidden="1"/>
    </xf>
    <xf numFmtId="0" fontId="13" fillId="5" borderId="2" xfId="1" applyFont="1" applyFill="1" applyBorder="1" applyAlignment="1" applyProtection="1">
      <alignment horizontal="center" vertical="center" wrapText="1"/>
      <protection hidden="1"/>
    </xf>
    <xf numFmtId="0" fontId="4" fillId="5" borderId="2" xfId="1" applyFont="1" applyFill="1" applyBorder="1" applyAlignment="1" applyProtection="1">
      <alignment horizontal="center" vertical="center" wrapText="1"/>
      <protection hidden="1"/>
    </xf>
    <xf numFmtId="0" fontId="4" fillId="5" borderId="11" xfId="1" applyFont="1" applyFill="1" applyBorder="1" applyAlignment="1" applyProtection="1">
      <alignment horizontal="center" vertical="center" wrapText="1"/>
      <protection hidden="1"/>
    </xf>
    <xf numFmtId="0" fontId="4" fillId="5" borderId="20" xfId="1" applyFont="1" applyFill="1" applyBorder="1" applyAlignment="1" applyProtection="1">
      <alignment horizontal="right" vertical="center"/>
      <protection hidden="1"/>
    </xf>
    <xf numFmtId="0" fontId="4" fillId="5" borderId="28" xfId="1" applyFont="1" applyFill="1" applyBorder="1" applyAlignment="1" applyProtection="1">
      <alignment horizontal="right" vertical="center"/>
      <protection hidden="1"/>
    </xf>
    <xf numFmtId="0" fontId="15" fillId="5" borderId="19" xfId="1" applyFont="1" applyFill="1" applyBorder="1" applyAlignment="1" applyProtection="1">
      <alignment horizontal="center" vertical="center" wrapText="1"/>
      <protection locked="0" hidden="1"/>
    </xf>
    <xf numFmtId="0" fontId="4" fillId="5" borderId="17" xfId="1" applyFont="1" applyFill="1" applyBorder="1" applyAlignment="1" applyProtection="1">
      <alignment horizontal="center" vertical="center" wrapText="1"/>
      <protection locked="0" hidden="1"/>
    </xf>
    <xf numFmtId="0" fontId="4" fillId="5" borderId="18" xfId="1" applyFont="1" applyFill="1" applyBorder="1" applyAlignment="1" applyProtection="1">
      <alignment horizontal="center" vertical="center" wrapText="1"/>
      <protection locked="0" hidden="1"/>
    </xf>
    <xf numFmtId="0" fontId="4" fillId="5" borderId="29" xfId="1" applyFont="1" applyFill="1" applyBorder="1" applyAlignment="1" applyProtection="1">
      <alignment horizontal="center" vertical="center" wrapText="1"/>
      <protection locked="0" hidden="1"/>
    </xf>
    <xf numFmtId="0" fontId="4" fillId="5" borderId="30" xfId="1" applyFont="1" applyFill="1" applyBorder="1" applyAlignment="1" applyProtection="1">
      <alignment horizontal="center" vertical="center" wrapText="1"/>
      <protection locked="0" hidden="1"/>
    </xf>
    <xf numFmtId="0" fontId="4" fillId="5" borderId="27" xfId="1" applyFont="1" applyFill="1" applyBorder="1" applyAlignment="1" applyProtection="1">
      <alignment horizontal="center" vertical="center" wrapText="1"/>
      <protection locked="0" hidden="1"/>
    </xf>
    <xf numFmtId="164" fontId="11" fillId="2" borderId="31" xfId="1" applyNumberFormat="1" applyFont="1" applyFill="1" applyBorder="1" applyAlignment="1" applyProtection="1">
      <alignment horizontal="center" vertical="center"/>
      <protection hidden="1"/>
    </xf>
    <xf numFmtId="164" fontId="11" fillId="2" borderId="32" xfId="1" applyNumberFormat="1" applyFont="1" applyFill="1" applyBorder="1" applyAlignment="1" applyProtection="1">
      <alignment horizontal="center" vertical="center"/>
      <protection hidden="1"/>
    </xf>
    <xf numFmtId="164" fontId="10" fillId="3" borderId="1" xfId="1" applyNumberFormat="1" applyFont="1" applyFill="1" applyBorder="1" applyAlignment="1" applyProtection="1">
      <alignment horizontal="center" vertical="center"/>
      <protection hidden="1"/>
    </xf>
    <xf numFmtId="164" fontId="10" fillId="3" borderId="24" xfId="1" applyNumberFormat="1" applyFont="1" applyFill="1" applyBorder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/>
      <protection hidden="1"/>
    </xf>
    <xf numFmtId="0" fontId="9" fillId="2" borderId="11" xfId="1" applyFont="1" applyFill="1" applyBorder="1" applyAlignment="1" applyProtection="1">
      <alignment horizontal="center" vertical="center"/>
      <protection hidden="1"/>
    </xf>
    <xf numFmtId="164" fontId="3" fillId="7" borderId="2" xfId="1" applyNumberFormat="1" applyFont="1" applyFill="1" applyBorder="1" applyAlignment="1" applyProtection="1">
      <alignment horizontal="center" vertical="center"/>
      <protection hidden="1"/>
    </xf>
    <xf numFmtId="164" fontId="10" fillId="4" borderId="1" xfId="1" applyNumberFormat="1" applyFont="1" applyFill="1" applyBorder="1" applyAlignment="1" applyProtection="1">
      <alignment horizontal="center" vertical="center"/>
      <protection hidden="1"/>
    </xf>
    <xf numFmtId="164" fontId="10" fillId="4" borderId="24" xfId="1" applyNumberFormat="1" applyFont="1" applyFill="1" applyBorder="1" applyAlignment="1" applyProtection="1">
      <alignment horizontal="center" vertical="center"/>
      <protection hidden="1"/>
    </xf>
    <xf numFmtId="0" fontId="9" fillId="4" borderId="14" xfId="1" applyFont="1" applyFill="1" applyBorder="1" applyAlignment="1" applyProtection="1">
      <alignment horizontal="center" vertical="center"/>
      <protection hidden="1"/>
    </xf>
    <xf numFmtId="0" fontId="9" fillId="4" borderId="3" xfId="1" applyFont="1" applyFill="1" applyBorder="1" applyAlignment="1" applyProtection="1">
      <alignment horizontal="center" vertical="center"/>
      <protection hidden="1"/>
    </xf>
    <xf numFmtId="0" fontId="4" fillId="5" borderId="8" xfId="1" applyFont="1" applyFill="1" applyBorder="1" applyAlignment="1" applyProtection="1">
      <alignment horizontal="right" vertical="center"/>
      <protection hidden="1"/>
    </xf>
    <xf numFmtId="0" fontId="4" fillId="5" borderId="2" xfId="1" applyFont="1" applyFill="1" applyBorder="1" applyAlignment="1" applyProtection="1">
      <alignment horizontal="right" vertical="center"/>
      <protection hidden="1"/>
    </xf>
    <xf numFmtId="164" fontId="3" fillId="5" borderId="15" xfId="1" applyNumberFormat="1" applyFont="1" applyFill="1" applyBorder="1" applyAlignment="1" applyProtection="1">
      <alignment horizontal="center" vertical="center"/>
      <protection hidden="1"/>
    </xf>
    <xf numFmtId="164" fontId="3" fillId="5" borderId="16" xfId="1" applyNumberFormat="1" applyFont="1" applyFill="1" applyBorder="1" applyAlignment="1" applyProtection="1">
      <alignment horizontal="center" vertical="center"/>
      <protection hidden="1"/>
    </xf>
    <xf numFmtId="164" fontId="3" fillId="5" borderId="14" xfId="1" applyNumberFormat="1" applyFont="1" applyFill="1" applyBorder="1" applyAlignment="1" applyProtection="1">
      <alignment horizontal="center" vertical="center"/>
      <protection hidden="1"/>
    </xf>
  </cellXfs>
  <cellStyles count="2">
    <cellStyle name="Normálna" xfId="0" builtinId="0"/>
    <cellStyle name="normální_so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abSelected="1" topLeftCell="A49" workbookViewId="0">
      <selection activeCell="C3" sqref="C3:G4"/>
    </sheetView>
  </sheetViews>
  <sheetFormatPr defaultRowHeight="14.4" x14ac:dyDescent="0.3"/>
  <cols>
    <col min="1" max="1" width="8.6640625" style="1" customWidth="1"/>
    <col min="2" max="2" width="33.88671875" customWidth="1"/>
    <col min="3" max="3" width="7.6640625" customWidth="1"/>
    <col min="4" max="4" width="7.33203125" customWidth="1"/>
    <col min="5" max="5" width="10.33203125" customWidth="1"/>
    <col min="6" max="6" width="9.6640625" customWidth="1"/>
    <col min="7" max="7" width="34" customWidth="1"/>
    <col min="8" max="8" width="7.44140625" customWidth="1"/>
    <col min="9" max="9" width="6.6640625" customWidth="1"/>
    <col min="10" max="10" width="10.33203125" style="1" customWidth="1"/>
    <col min="11" max="11" width="9.109375" style="1" customWidth="1"/>
    <col min="12" max="12" width="34.33203125" customWidth="1"/>
    <col min="13" max="13" width="8.44140625" customWidth="1"/>
    <col min="14" max="14" width="6.6640625" customWidth="1"/>
    <col min="15" max="15" width="13.33203125" customWidth="1"/>
  </cols>
  <sheetData>
    <row r="1" spans="1:15" ht="24.6" x14ac:dyDescent="0.3">
      <c r="A1" s="26" t="s">
        <v>240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15" ht="31.5" customHeight="1" x14ac:dyDescent="0.3">
      <c r="A2" s="55" t="s">
        <v>0</v>
      </c>
      <c r="B2" s="56"/>
      <c r="C2" s="50">
        <v>16.600000000000001</v>
      </c>
      <c r="D2" s="50"/>
      <c r="E2" s="50"/>
      <c r="F2" s="56" t="s">
        <v>9</v>
      </c>
      <c r="G2" s="56"/>
      <c r="H2" s="20">
        <v>0</v>
      </c>
      <c r="I2" s="57">
        <f>C2*H2</f>
        <v>0</v>
      </c>
      <c r="J2" s="58"/>
      <c r="K2" s="59"/>
      <c r="L2" s="48" t="s">
        <v>1</v>
      </c>
      <c r="M2" s="48"/>
      <c r="N2" s="46">
        <f>I2</f>
        <v>0</v>
      </c>
      <c r="O2" s="47"/>
    </row>
    <row r="3" spans="1:15" ht="54" customHeight="1" x14ac:dyDescent="0.3">
      <c r="A3" s="29" t="s">
        <v>130</v>
      </c>
      <c r="B3" s="30"/>
      <c r="C3" s="33" t="s">
        <v>131</v>
      </c>
      <c r="D3" s="34"/>
      <c r="E3" s="34"/>
      <c r="F3" s="34"/>
      <c r="G3" s="34"/>
      <c r="H3" s="36"/>
      <c r="I3" s="38" t="s">
        <v>237</v>
      </c>
      <c r="J3" s="39"/>
      <c r="K3" s="40"/>
      <c r="L3" s="53" t="s">
        <v>2</v>
      </c>
      <c r="M3" s="54"/>
      <c r="N3" s="51">
        <f>I2-N4</f>
        <v>0</v>
      </c>
      <c r="O3" s="52"/>
    </row>
    <row r="4" spans="1:15" ht="21.6" thickBot="1" x14ac:dyDescent="0.35">
      <c r="A4" s="31"/>
      <c r="B4" s="32"/>
      <c r="C4" s="35"/>
      <c r="D4" s="35"/>
      <c r="E4" s="35"/>
      <c r="F4" s="35"/>
      <c r="G4" s="35"/>
      <c r="H4" s="37"/>
      <c r="I4" s="41"/>
      <c r="J4" s="42"/>
      <c r="K4" s="43"/>
      <c r="L4" s="49" t="s">
        <v>3</v>
      </c>
      <c r="M4" s="49"/>
      <c r="N4" s="44">
        <f>E84+J84+O84</f>
        <v>0</v>
      </c>
      <c r="O4" s="45"/>
    </row>
    <row r="5" spans="1:15" x14ac:dyDescent="0.3">
      <c r="A5" s="8" t="s">
        <v>8</v>
      </c>
      <c r="B5" s="9" t="s">
        <v>4</v>
      </c>
      <c r="C5" s="10" t="s">
        <v>5</v>
      </c>
      <c r="D5" s="10" t="s">
        <v>6</v>
      </c>
      <c r="E5" s="11" t="s">
        <v>7</v>
      </c>
      <c r="F5" s="8" t="s">
        <v>8</v>
      </c>
      <c r="G5" s="9" t="s">
        <v>4</v>
      </c>
      <c r="H5" s="10" t="s">
        <v>5</v>
      </c>
      <c r="I5" s="10" t="s">
        <v>6</v>
      </c>
      <c r="J5" s="11" t="s">
        <v>7</v>
      </c>
      <c r="K5" s="8" t="s">
        <v>8</v>
      </c>
      <c r="L5" s="9" t="s">
        <v>4</v>
      </c>
      <c r="M5" s="10" t="s">
        <v>5</v>
      </c>
      <c r="N5" s="10" t="s">
        <v>6</v>
      </c>
      <c r="O5" s="11" t="s">
        <v>7</v>
      </c>
    </row>
    <row r="6" spans="1:15" x14ac:dyDescent="0.3">
      <c r="A6" s="12">
        <v>30700</v>
      </c>
      <c r="B6" s="3" t="s">
        <v>10</v>
      </c>
      <c r="C6" s="4">
        <v>0.16</v>
      </c>
      <c r="D6" s="2">
        <v>0</v>
      </c>
      <c r="E6" s="13">
        <f>C6*D6</f>
        <v>0</v>
      </c>
      <c r="F6" s="12">
        <v>10480</v>
      </c>
      <c r="G6" s="3" t="s">
        <v>201</v>
      </c>
      <c r="H6" s="4">
        <v>0.22</v>
      </c>
      <c r="I6" s="2">
        <v>0</v>
      </c>
      <c r="J6" s="13">
        <f>H6*I6</f>
        <v>0</v>
      </c>
      <c r="K6" s="12">
        <v>11502</v>
      </c>
      <c r="L6" s="3" t="s">
        <v>209</v>
      </c>
      <c r="M6" s="4">
        <v>2</v>
      </c>
      <c r="N6" s="2">
        <v>0</v>
      </c>
      <c r="O6" s="13">
        <f>M6*N6</f>
        <v>0</v>
      </c>
    </row>
    <row r="7" spans="1:15" x14ac:dyDescent="0.3">
      <c r="A7" s="12">
        <v>30702</v>
      </c>
      <c r="B7" s="3" t="s">
        <v>11</v>
      </c>
      <c r="C7" s="4">
        <v>0.16</v>
      </c>
      <c r="D7" s="2">
        <v>0</v>
      </c>
      <c r="E7" s="13">
        <f t="shared" ref="E7:E44" si="0">C7*D7</f>
        <v>0</v>
      </c>
      <c r="F7" s="12">
        <v>11068</v>
      </c>
      <c r="G7" s="3" t="s">
        <v>74</v>
      </c>
      <c r="H7" s="4">
        <v>0.67</v>
      </c>
      <c r="I7" s="2">
        <v>0</v>
      </c>
      <c r="J7" s="13">
        <f t="shared" ref="J7:J9" si="1">H7*I7</f>
        <v>0</v>
      </c>
      <c r="K7" s="12">
        <v>20491</v>
      </c>
      <c r="L7" s="3" t="s">
        <v>233</v>
      </c>
      <c r="M7" s="4">
        <v>1.5</v>
      </c>
      <c r="N7" s="2">
        <v>0</v>
      </c>
      <c r="O7" s="13">
        <f t="shared" ref="O7:O70" si="2">M7*N7</f>
        <v>0</v>
      </c>
    </row>
    <row r="8" spans="1:15" x14ac:dyDescent="0.3">
      <c r="A8" s="12">
        <v>30704</v>
      </c>
      <c r="B8" s="3" t="s">
        <v>12</v>
      </c>
      <c r="C8" s="4">
        <v>0.16</v>
      </c>
      <c r="D8" s="2">
        <v>0</v>
      </c>
      <c r="E8" s="13">
        <f t="shared" si="0"/>
        <v>0</v>
      </c>
      <c r="F8" s="12">
        <v>11039</v>
      </c>
      <c r="G8" s="3" t="s">
        <v>163</v>
      </c>
      <c r="H8" s="4">
        <v>0.67</v>
      </c>
      <c r="I8" s="2">
        <v>0</v>
      </c>
      <c r="J8" s="13">
        <f t="shared" si="1"/>
        <v>0</v>
      </c>
      <c r="K8" s="12">
        <v>20606</v>
      </c>
      <c r="L8" s="3" t="s">
        <v>234</v>
      </c>
      <c r="M8" s="4">
        <v>3.7</v>
      </c>
      <c r="N8" s="2">
        <v>0</v>
      </c>
      <c r="O8" s="13">
        <f t="shared" si="2"/>
        <v>0</v>
      </c>
    </row>
    <row r="9" spans="1:15" x14ac:dyDescent="0.3">
      <c r="A9" s="12">
        <v>30705</v>
      </c>
      <c r="B9" s="3" t="s">
        <v>13</v>
      </c>
      <c r="C9" s="4">
        <v>0.16</v>
      </c>
      <c r="D9" s="2">
        <v>0</v>
      </c>
      <c r="E9" s="13">
        <f t="shared" si="0"/>
        <v>0</v>
      </c>
      <c r="F9" s="12">
        <v>11066</v>
      </c>
      <c r="G9" s="3" t="s">
        <v>166</v>
      </c>
      <c r="H9" s="4">
        <v>0.67</v>
      </c>
      <c r="I9" s="2">
        <v>0</v>
      </c>
      <c r="J9" s="13">
        <f t="shared" si="1"/>
        <v>0</v>
      </c>
      <c r="K9" s="12">
        <v>20563</v>
      </c>
      <c r="L9" s="3" t="s">
        <v>190</v>
      </c>
      <c r="M9" s="4">
        <v>5.0999999999999996</v>
      </c>
      <c r="N9" s="2">
        <v>0</v>
      </c>
      <c r="O9" s="13">
        <f t="shared" si="2"/>
        <v>0</v>
      </c>
    </row>
    <row r="10" spans="1:15" x14ac:dyDescent="0.3">
      <c r="A10" s="12">
        <v>30714</v>
      </c>
      <c r="B10" s="3" t="s">
        <v>14</v>
      </c>
      <c r="C10" s="4">
        <v>0.18</v>
      </c>
      <c r="D10" s="2">
        <v>0</v>
      </c>
      <c r="E10" s="13">
        <f t="shared" si="0"/>
        <v>0</v>
      </c>
      <c r="F10" s="12">
        <v>10397</v>
      </c>
      <c r="G10" s="3" t="s">
        <v>225</v>
      </c>
      <c r="H10" s="4">
        <v>0.21</v>
      </c>
      <c r="I10" s="2">
        <v>0</v>
      </c>
      <c r="J10" s="13">
        <f t="shared" ref="J10:J23" si="3">H10*I10</f>
        <v>0</v>
      </c>
      <c r="K10" s="12">
        <v>20604</v>
      </c>
      <c r="L10" s="3" t="s">
        <v>210</v>
      </c>
      <c r="M10" s="4">
        <v>2.65</v>
      </c>
      <c r="N10" s="2">
        <v>0</v>
      </c>
      <c r="O10" s="13">
        <f t="shared" si="2"/>
        <v>0</v>
      </c>
    </row>
    <row r="11" spans="1:15" x14ac:dyDescent="0.3">
      <c r="A11" s="12">
        <v>30725</v>
      </c>
      <c r="B11" s="3" t="s">
        <v>15</v>
      </c>
      <c r="C11" s="4">
        <v>0.18</v>
      </c>
      <c r="D11" s="2">
        <v>0</v>
      </c>
      <c r="E11" s="13">
        <f t="shared" si="0"/>
        <v>0</v>
      </c>
      <c r="F11" s="12">
        <v>20050</v>
      </c>
      <c r="G11" s="3" t="s">
        <v>76</v>
      </c>
      <c r="H11" s="4">
        <v>0.1</v>
      </c>
      <c r="I11" s="2">
        <v>0</v>
      </c>
      <c r="J11" s="13">
        <f t="shared" si="3"/>
        <v>0</v>
      </c>
      <c r="K11" s="12">
        <v>20579</v>
      </c>
      <c r="L11" s="3" t="s">
        <v>191</v>
      </c>
      <c r="M11" s="4">
        <v>2.35</v>
      </c>
      <c r="N11" s="2">
        <v>0</v>
      </c>
      <c r="O11" s="13">
        <f t="shared" si="2"/>
        <v>0</v>
      </c>
    </row>
    <row r="12" spans="1:15" x14ac:dyDescent="0.3">
      <c r="A12" s="12">
        <v>30701</v>
      </c>
      <c r="B12" s="3" t="s">
        <v>16</v>
      </c>
      <c r="C12" s="4">
        <v>0.16</v>
      </c>
      <c r="D12" s="2">
        <v>0</v>
      </c>
      <c r="E12" s="13">
        <f t="shared" si="0"/>
        <v>0</v>
      </c>
      <c r="F12" s="12">
        <v>20051</v>
      </c>
      <c r="G12" s="3" t="s">
        <v>77</v>
      </c>
      <c r="H12" s="4">
        <v>0.1</v>
      </c>
      <c r="I12" s="2">
        <v>0</v>
      </c>
      <c r="J12" s="13">
        <f t="shared" si="3"/>
        <v>0</v>
      </c>
      <c r="K12" s="12">
        <v>20457</v>
      </c>
      <c r="L12" s="3" t="s">
        <v>192</v>
      </c>
      <c r="M12" s="4">
        <v>1.45</v>
      </c>
      <c r="N12" s="2">
        <v>0</v>
      </c>
      <c r="O12" s="13">
        <f t="shared" si="2"/>
        <v>0</v>
      </c>
    </row>
    <row r="13" spans="1:15" x14ac:dyDescent="0.3">
      <c r="A13" s="12">
        <v>30707</v>
      </c>
      <c r="B13" s="3" t="s">
        <v>29</v>
      </c>
      <c r="C13" s="4">
        <v>0.23</v>
      </c>
      <c r="D13" s="2">
        <v>0</v>
      </c>
      <c r="E13" s="13">
        <f t="shared" si="0"/>
        <v>0</v>
      </c>
      <c r="F13" s="12">
        <v>20061</v>
      </c>
      <c r="G13" s="3" t="s">
        <v>78</v>
      </c>
      <c r="H13" s="4">
        <v>0.1</v>
      </c>
      <c r="I13" s="2">
        <v>0</v>
      </c>
      <c r="J13" s="13">
        <f t="shared" si="3"/>
        <v>0</v>
      </c>
      <c r="K13" s="12">
        <v>20598</v>
      </c>
      <c r="L13" s="3" t="s">
        <v>193</v>
      </c>
      <c r="M13" s="4">
        <v>1.2</v>
      </c>
      <c r="N13" s="2">
        <v>0</v>
      </c>
      <c r="O13" s="13">
        <f t="shared" si="2"/>
        <v>0</v>
      </c>
    </row>
    <row r="14" spans="1:15" x14ac:dyDescent="0.3">
      <c r="A14" s="12">
        <v>30710</v>
      </c>
      <c r="B14" s="3" t="s">
        <v>17</v>
      </c>
      <c r="C14" s="4">
        <v>0.2</v>
      </c>
      <c r="D14" s="2">
        <v>0</v>
      </c>
      <c r="E14" s="13">
        <f t="shared" si="0"/>
        <v>0</v>
      </c>
      <c r="F14" s="12">
        <v>20060</v>
      </c>
      <c r="G14" s="3" t="s">
        <v>79</v>
      </c>
      <c r="H14" s="4">
        <v>0.12</v>
      </c>
      <c r="I14" s="2">
        <v>0</v>
      </c>
      <c r="J14" s="13">
        <f t="shared" si="3"/>
        <v>0</v>
      </c>
      <c r="K14" s="12">
        <v>20483</v>
      </c>
      <c r="L14" s="3" t="s">
        <v>141</v>
      </c>
      <c r="M14" s="4">
        <v>1.1499999999999999</v>
      </c>
      <c r="N14" s="2">
        <v>0</v>
      </c>
      <c r="O14" s="13">
        <f t="shared" si="2"/>
        <v>0</v>
      </c>
    </row>
    <row r="15" spans="1:15" x14ac:dyDescent="0.3">
      <c r="A15" s="12">
        <v>30711</v>
      </c>
      <c r="B15" s="3" t="s">
        <v>18</v>
      </c>
      <c r="C15" s="4">
        <v>0.2</v>
      </c>
      <c r="D15" s="2">
        <v>0</v>
      </c>
      <c r="E15" s="13">
        <f t="shared" si="0"/>
        <v>0</v>
      </c>
      <c r="F15" s="12">
        <v>20067</v>
      </c>
      <c r="G15" s="3" t="s">
        <v>80</v>
      </c>
      <c r="H15" s="4">
        <v>0.12</v>
      </c>
      <c r="I15" s="2">
        <v>0</v>
      </c>
      <c r="J15" s="13">
        <f t="shared" si="3"/>
        <v>0</v>
      </c>
      <c r="K15" s="12">
        <v>20484</v>
      </c>
      <c r="L15" s="3" t="s">
        <v>194</v>
      </c>
      <c r="M15" s="4">
        <v>1.8</v>
      </c>
      <c r="N15" s="2">
        <v>0</v>
      </c>
      <c r="O15" s="13">
        <f t="shared" si="2"/>
        <v>0</v>
      </c>
    </row>
    <row r="16" spans="1:15" x14ac:dyDescent="0.3">
      <c r="A16" s="12">
        <v>30712</v>
      </c>
      <c r="B16" s="3" t="s">
        <v>19</v>
      </c>
      <c r="C16" s="4">
        <v>0.2</v>
      </c>
      <c r="D16" s="2">
        <v>0</v>
      </c>
      <c r="E16" s="13">
        <f t="shared" si="0"/>
        <v>0</v>
      </c>
      <c r="F16" s="12">
        <v>20075</v>
      </c>
      <c r="G16" s="3" t="s">
        <v>81</v>
      </c>
      <c r="H16" s="4">
        <v>0.12</v>
      </c>
      <c r="I16" s="2">
        <v>0</v>
      </c>
      <c r="J16" s="13">
        <f t="shared" si="3"/>
        <v>0</v>
      </c>
      <c r="K16" s="12">
        <v>20642</v>
      </c>
      <c r="L16" s="3" t="s">
        <v>144</v>
      </c>
      <c r="M16" s="4">
        <v>3.55</v>
      </c>
      <c r="N16" s="2">
        <v>0</v>
      </c>
      <c r="O16" s="13">
        <f t="shared" si="2"/>
        <v>0</v>
      </c>
    </row>
    <row r="17" spans="1:15" x14ac:dyDescent="0.3">
      <c r="A17" s="12">
        <v>30713</v>
      </c>
      <c r="B17" s="3" t="s">
        <v>20</v>
      </c>
      <c r="C17" s="4">
        <v>0.2</v>
      </c>
      <c r="D17" s="2">
        <v>0</v>
      </c>
      <c r="E17" s="13">
        <f t="shared" si="0"/>
        <v>0</v>
      </c>
      <c r="F17" s="12">
        <v>20011</v>
      </c>
      <c r="G17" s="3" t="s">
        <v>82</v>
      </c>
      <c r="H17" s="4">
        <v>0.08</v>
      </c>
      <c r="I17" s="2">
        <v>0</v>
      </c>
      <c r="J17" s="13">
        <f t="shared" si="3"/>
        <v>0</v>
      </c>
      <c r="K17" s="12">
        <v>20635</v>
      </c>
      <c r="L17" s="3" t="s">
        <v>177</v>
      </c>
      <c r="M17" s="4">
        <v>2.5</v>
      </c>
      <c r="N17" s="2">
        <v>0</v>
      </c>
      <c r="O17" s="13">
        <f t="shared" si="2"/>
        <v>0</v>
      </c>
    </row>
    <row r="18" spans="1:15" x14ac:dyDescent="0.3">
      <c r="A18" s="12">
        <v>30720</v>
      </c>
      <c r="B18" s="3" t="s">
        <v>22</v>
      </c>
      <c r="C18" s="4">
        <v>0.31</v>
      </c>
      <c r="D18" s="2">
        <v>0</v>
      </c>
      <c r="E18" s="13">
        <f t="shared" si="0"/>
        <v>0</v>
      </c>
      <c r="F18" s="12">
        <v>20048</v>
      </c>
      <c r="G18" s="3" t="s">
        <v>164</v>
      </c>
      <c r="H18" s="4">
        <v>0.22</v>
      </c>
      <c r="I18" s="2">
        <v>0</v>
      </c>
      <c r="J18" s="13">
        <f t="shared" si="3"/>
        <v>0</v>
      </c>
      <c r="K18" s="12">
        <v>20584</v>
      </c>
      <c r="L18" s="3" t="s">
        <v>195</v>
      </c>
      <c r="M18" s="4">
        <v>1.25</v>
      </c>
      <c r="N18" s="2">
        <v>0</v>
      </c>
      <c r="O18" s="13">
        <f t="shared" si="2"/>
        <v>0</v>
      </c>
    </row>
    <row r="19" spans="1:15" x14ac:dyDescent="0.3">
      <c r="A19" s="12">
        <v>30721</v>
      </c>
      <c r="B19" s="3" t="s">
        <v>21</v>
      </c>
      <c r="C19" s="4">
        <v>0.31</v>
      </c>
      <c r="D19" s="2">
        <v>0</v>
      </c>
      <c r="E19" s="13">
        <f t="shared" si="0"/>
        <v>0</v>
      </c>
      <c r="F19" s="12">
        <v>19993</v>
      </c>
      <c r="G19" s="3" t="s">
        <v>165</v>
      </c>
      <c r="H19" s="4">
        <v>0.22</v>
      </c>
      <c r="I19" s="2">
        <v>0</v>
      </c>
      <c r="J19" s="13">
        <f t="shared" si="3"/>
        <v>0</v>
      </c>
      <c r="K19" s="12">
        <v>20577</v>
      </c>
      <c r="L19" s="3" t="s">
        <v>235</v>
      </c>
      <c r="M19" s="4">
        <v>3.6</v>
      </c>
      <c r="N19" s="2">
        <v>0</v>
      </c>
      <c r="O19" s="13">
        <f t="shared" si="2"/>
        <v>0</v>
      </c>
    </row>
    <row r="20" spans="1:15" x14ac:dyDescent="0.3">
      <c r="A20" s="12">
        <v>30722</v>
      </c>
      <c r="B20" s="3" t="s">
        <v>23</v>
      </c>
      <c r="C20" s="4">
        <v>0.31</v>
      </c>
      <c r="D20" s="2">
        <v>0</v>
      </c>
      <c r="E20" s="13">
        <f t="shared" si="0"/>
        <v>0</v>
      </c>
      <c r="F20" s="12">
        <v>20070</v>
      </c>
      <c r="G20" s="3" t="s">
        <v>226</v>
      </c>
      <c r="H20" s="4">
        <v>0.22</v>
      </c>
      <c r="I20" s="2">
        <v>0</v>
      </c>
      <c r="J20" s="13">
        <f t="shared" si="3"/>
        <v>0</v>
      </c>
      <c r="K20" s="12">
        <v>20621</v>
      </c>
      <c r="L20" s="3" t="s">
        <v>116</v>
      </c>
      <c r="M20" s="4">
        <v>0.62</v>
      </c>
      <c r="N20" s="2">
        <v>0</v>
      </c>
      <c r="O20" s="13">
        <f t="shared" si="2"/>
        <v>0</v>
      </c>
    </row>
    <row r="21" spans="1:15" x14ac:dyDescent="0.3">
      <c r="A21" s="12">
        <v>30730</v>
      </c>
      <c r="B21" s="3" t="s">
        <v>24</v>
      </c>
      <c r="C21" s="4">
        <v>0.43</v>
      </c>
      <c r="D21" s="2">
        <v>0</v>
      </c>
      <c r="E21" s="13">
        <f t="shared" si="0"/>
        <v>0</v>
      </c>
      <c r="F21" s="12">
        <v>20313</v>
      </c>
      <c r="G21" s="3" t="s">
        <v>167</v>
      </c>
      <c r="H21" s="4">
        <v>0.65</v>
      </c>
      <c r="I21" s="2">
        <v>0</v>
      </c>
      <c r="J21" s="13">
        <f t="shared" si="3"/>
        <v>0</v>
      </c>
      <c r="K21" s="12">
        <v>20613</v>
      </c>
      <c r="L21" s="3" t="s">
        <v>115</v>
      </c>
      <c r="M21" s="4">
        <v>0.95</v>
      </c>
      <c r="N21" s="2">
        <v>0</v>
      </c>
      <c r="O21" s="13">
        <f t="shared" si="2"/>
        <v>0</v>
      </c>
    </row>
    <row r="22" spans="1:15" x14ac:dyDescent="0.3">
      <c r="A22" s="12">
        <v>30731</v>
      </c>
      <c r="B22" s="3" t="s">
        <v>25</v>
      </c>
      <c r="C22" s="4">
        <v>0.43</v>
      </c>
      <c r="D22" s="2">
        <v>0</v>
      </c>
      <c r="E22" s="13">
        <f t="shared" si="0"/>
        <v>0</v>
      </c>
      <c r="F22" s="12">
        <v>20253</v>
      </c>
      <c r="G22" s="3" t="s">
        <v>134</v>
      </c>
      <c r="H22" s="4">
        <v>1.9</v>
      </c>
      <c r="I22" s="2">
        <v>0</v>
      </c>
      <c r="J22" s="13">
        <f t="shared" si="3"/>
        <v>0</v>
      </c>
      <c r="K22" s="12">
        <v>20631</v>
      </c>
      <c r="L22" s="3" t="s">
        <v>142</v>
      </c>
      <c r="M22" s="4">
        <v>0.9</v>
      </c>
      <c r="N22" s="2">
        <v>0</v>
      </c>
      <c r="O22" s="13">
        <f t="shared" si="2"/>
        <v>0</v>
      </c>
    </row>
    <row r="23" spans="1:15" x14ac:dyDescent="0.3">
      <c r="A23" s="12">
        <v>30732</v>
      </c>
      <c r="B23" s="3" t="s">
        <v>26</v>
      </c>
      <c r="C23" s="4">
        <v>0.43</v>
      </c>
      <c r="D23" s="2">
        <v>0</v>
      </c>
      <c r="E23" s="13">
        <f t="shared" si="0"/>
        <v>0</v>
      </c>
      <c r="F23" s="12">
        <v>20009</v>
      </c>
      <c r="G23" s="3" t="s">
        <v>202</v>
      </c>
      <c r="H23" s="4">
        <v>0.28000000000000003</v>
      </c>
      <c r="I23" s="2">
        <v>0</v>
      </c>
      <c r="J23" s="13">
        <f t="shared" si="3"/>
        <v>0</v>
      </c>
      <c r="K23" s="12">
        <v>20591</v>
      </c>
      <c r="L23" s="3" t="s">
        <v>143</v>
      </c>
      <c r="M23" s="4">
        <v>0.5</v>
      </c>
      <c r="N23" s="2">
        <v>0</v>
      </c>
      <c r="O23" s="13">
        <f t="shared" si="2"/>
        <v>0</v>
      </c>
    </row>
    <row r="24" spans="1:15" x14ac:dyDescent="0.3">
      <c r="A24" s="12">
        <v>30708</v>
      </c>
      <c r="B24" s="3" t="s">
        <v>27</v>
      </c>
      <c r="C24" s="4">
        <v>0.16</v>
      </c>
      <c r="D24" s="2">
        <v>0</v>
      </c>
      <c r="E24" s="13">
        <f t="shared" si="0"/>
        <v>0</v>
      </c>
      <c r="F24" s="12">
        <v>20036</v>
      </c>
      <c r="G24" s="3" t="s">
        <v>203</v>
      </c>
      <c r="H24" s="4">
        <v>0.24</v>
      </c>
      <c r="I24" s="2">
        <v>0</v>
      </c>
      <c r="J24" s="13">
        <f t="shared" ref="J24:J82" si="4">H24*I24</f>
        <v>0</v>
      </c>
      <c r="K24" s="12">
        <v>20449</v>
      </c>
      <c r="L24" s="3" t="s">
        <v>114</v>
      </c>
      <c r="M24" s="4">
        <v>1.1000000000000001</v>
      </c>
      <c r="N24" s="2">
        <v>0</v>
      </c>
      <c r="O24" s="13">
        <f t="shared" si="2"/>
        <v>0</v>
      </c>
    </row>
    <row r="25" spans="1:15" x14ac:dyDescent="0.3">
      <c r="A25" s="12">
        <v>30709</v>
      </c>
      <c r="B25" s="3" t="s">
        <v>28</v>
      </c>
      <c r="C25" s="4">
        <v>0.22</v>
      </c>
      <c r="D25" s="2">
        <v>0</v>
      </c>
      <c r="E25" s="13">
        <f t="shared" si="0"/>
        <v>0</v>
      </c>
      <c r="F25" s="12">
        <v>20134</v>
      </c>
      <c r="G25" s="3" t="s">
        <v>83</v>
      </c>
      <c r="H25" s="4">
        <v>0.15</v>
      </c>
      <c r="I25" s="2">
        <v>0</v>
      </c>
      <c r="J25" s="13">
        <f t="shared" si="4"/>
        <v>0</v>
      </c>
      <c r="K25" s="12">
        <v>20826</v>
      </c>
      <c r="L25" s="3" t="s">
        <v>117</v>
      </c>
      <c r="M25" s="4">
        <v>1.1000000000000001</v>
      </c>
      <c r="N25" s="2">
        <v>0</v>
      </c>
      <c r="O25" s="13">
        <f t="shared" si="2"/>
        <v>0</v>
      </c>
    </row>
    <row r="26" spans="1:15" x14ac:dyDescent="0.3">
      <c r="A26" s="12">
        <v>30676</v>
      </c>
      <c r="B26" s="3" t="s">
        <v>50</v>
      </c>
      <c r="C26" s="4">
        <v>0.4</v>
      </c>
      <c r="D26" s="2">
        <v>0</v>
      </c>
      <c r="E26" s="13">
        <f t="shared" ref="E26" si="5">C26*D26</f>
        <v>0</v>
      </c>
      <c r="F26" s="12">
        <v>20135</v>
      </c>
      <c r="G26" s="3" t="s">
        <v>84</v>
      </c>
      <c r="H26" s="4">
        <v>0.13</v>
      </c>
      <c r="I26" s="2">
        <v>0</v>
      </c>
      <c r="J26" s="13">
        <f t="shared" si="4"/>
        <v>0</v>
      </c>
      <c r="K26" s="12">
        <v>20076</v>
      </c>
      <c r="L26" s="3" t="s">
        <v>118</v>
      </c>
      <c r="M26" s="4">
        <v>1.1000000000000001</v>
      </c>
      <c r="N26" s="2">
        <v>0</v>
      </c>
      <c r="O26" s="13">
        <f t="shared" si="2"/>
        <v>0</v>
      </c>
    </row>
    <row r="27" spans="1:15" x14ac:dyDescent="0.3">
      <c r="A27" s="12">
        <v>30740</v>
      </c>
      <c r="B27" s="3" t="s">
        <v>30</v>
      </c>
      <c r="C27" s="4">
        <v>0.41</v>
      </c>
      <c r="D27" s="2">
        <v>0</v>
      </c>
      <c r="E27" s="13">
        <f t="shared" si="0"/>
        <v>0</v>
      </c>
      <c r="F27" s="12">
        <v>20171</v>
      </c>
      <c r="G27" s="3" t="s">
        <v>85</v>
      </c>
      <c r="H27" s="4">
        <v>0.13</v>
      </c>
      <c r="I27" s="2">
        <v>0</v>
      </c>
      <c r="J27" s="13">
        <f t="shared" si="4"/>
        <v>0</v>
      </c>
      <c r="K27" s="12">
        <v>40012</v>
      </c>
      <c r="L27" s="3" t="s">
        <v>119</v>
      </c>
      <c r="M27" s="4">
        <v>1.8</v>
      </c>
      <c r="N27" s="2">
        <v>0</v>
      </c>
      <c r="O27" s="13">
        <f t="shared" si="2"/>
        <v>0</v>
      </c>
    </row>
    <row r="28" spans="1:15" x14ac:dyDescent="0.3">
      <c r="A28" s="12">
        <v>30745</v>
      </c>
      <c r="B28" s="3" t="s">
        <v>31</v>
      </c>
      <c r="C28" s="4">
        <v>0.41</v>
      </c>
      <c r="D28" s="2">
        <v>0</v>
      </c>
      <c r="E28" s="13">
        <f t="shared" si="0"/>
        <v>0</v>
      </c>
      <c r="F28" s="12">
        <v>20170</v>
      </c>
      <c r="G28" s="3" t="s">
        <v>100</v>
      </c>
      <c r="H28" s="4">
        <v>0.13</v>
      </c>
      <c r="I28" s="2">
        <v>0</v>
      </c>
      <c r="J28" s="13">
        <f t="shared" si="4"/>
        <v>0</v>
      </c>
      <c r="K28" s="12">
        <v>40115</v>
      </c>
      <c r="L28" s="3" t="s">
        <v>120</v>
      </c>
      <c r="M28" s="4">
        <v>1.35</v>
      </c>
      <c r="N28" s="2">
        <v>0</v>
      </c>
      <c r="O28" s="13">
        <f t="shared" si="2"/>
        <v>0</v>
      </c>
    </row>
    <row r="29" spans="1:15" x14ac:dyDescent="0.3">
      <c r="A29" s="12">
        <v>30750</v>
      </c>
      <c r="B29" s="3" t="s">
        <v>32</v>
      </c>
      <c r="C29" s="4">
        <v>0.41</v>
      </c>
      <c r="D29" s="2">
        <v>0</v>
      </c>
      <c r="E29" s="13">
        <f t="shared" si="0"/>
        <v>0</v>
      </c>
      <c r="F29" s="12">
        <v>20176</v>
      </c>
      <c r="G29" s="3" t="s">
        <v>204</v>
      </c>
      <c r="H29" s="4">
        <v>0.36</v>
      </c>
      <c r="I29" s="2">
        <v>0</v>
      </c>
      <c r="J29" s="13">
        <f t="shared" ref="J29:J79" si="6">H29*I29</f>
        <v>0</v>
      </c>
      <c r="K29" s="12">
        <v>40013</v>
      </c>
      <c r="L29" s="3" t="s">
        <v>121</v>
      </c>
      <c r="M29" s="4">
        <v>0.35</v>
      </c>
      <c r="N29" s="2">
        <v>0</v>
      </c>
      <c r="O29" s="13">
        <f t="shared" si="2"/>
        <v>0</v>
      </c>
    </row>
    <row r="30" spans="1:15" x14ac:dyDescent="0.3">
      <c r="A30" s="12">
        <v>30741</v>
      </c>
      <c r="B30" s="3" t="s">
        <v>33</v>
      </c>
      <c r="C30" s="4">
        <v>0.56999999999999995</v>
      </c>
      <c r="D30" s="2">
        <v>0</v>
      </c>
      <c r="E30" s="13">
        <f t="shared" si="0"/>
        <v>0</v>
      </c>
      <c r="F30" s="12">
        <v>50528</v>
      </c>
      <c r="G30" s="3" t="s">
        <v>86</v>
      </c>
      <c r="H30" s="4">
        <v>0.62</v>
      </c>
      <c r="I30" s="2">
        <v>0</v>
      </c>
      <c r="J30" s="13">
        <f t="shared" si="6"/>
        <v>0</v>
      </c>
      <c r="K30" s="12">
        <v>40238</v>
      </c>
      <c r="L30" s="3" t="s">
        <v>211</v>
      </c>
      <c r="M30" s="4">
        <v>2.6</v>
      </c>
      <c r="N30" s="2">
        <v>0</v>
      </c>
      <c r="O30" s="13">
        <f t="shared" si="2"/>
        <v>0</v>
      </c>
    </row>
    <row r="31" spans="1:15" x14ac:dyDescent="0.3">
      <c r="A31" s="12">
        <v>30746</v>
      </c>
      <c r="B31" s="3" t="s">
        <v>34</v>
      </c>
      <c r="C31" s="4">
        <v>0.56999999999999995</v>
      </c>
      <c r="D31" s="2">
        <v>0</v>
      </c>
      <c r="E31" s="13">
        <f t="shared" si="0"/>
        <v>0</v>
      </c>
      <c r="F31" s="12">
        <v>50494</v>
      </c>
      <c r="G31" s="3" t="s">
        <v>140</v>
      </c>
      <c r="H31" s="4">
        <v>0.06</v>
      </c>
      <c r="I31" s="2">
        <v>0</v>
      </c>
      <c r="J31" s="13">
        <f t="shared" si="6"/>
        <v>0</v>
      </c>
      <c r="K31" s="12">
        <v>40240</v>
      </c>
      <c r="L31" s="3" t="s">
        <v>212</v>
      </c>
      <c r="M31" s="4">
        <v>1.75</v>
      </c>
      <c r="N31" s="2">
        <v>0</v>
      </c>
      <c r="O31" s="13">
        <f t="shared" si="2"/>
        <v>0</v>
      </c>
    </row>
    <row r="32" spans="1:15" x14ac:dyDescent="0.3">
      <c r="A32" s="12">
        <v>30751</v>
      </c>
      <c r="B32" s="3" t="s">
        <v>35</v>
      </c>
      <c r="C32" s="4">
        <v>0.56999999999999995</v>
      </c>
      <c r="D32" s="2">
        <v>0</v>
      </c>
      <c r="E32" s="13">
        <f t="shared" si="0"/>
        <v>0</v>
      </c>
      <c r="F32" s="12">
        <v>50518</v>
      </c>
      <c r="G32" s="3" t="s">
        <v>140</v>
      </c>
      <c r="H32" s="4">
        <v>0.06</v>
      </c>
      <c r="I32" s="2">
        <v>0</v>
      </c>
      <c r="J32" s="13">
        <f t="shared" si="6"/>
        <v>0</v>
      </c>
      <c r="K32" s="12">
        <v>40002</v>
      </c>
      <c r="L32" s="3" t="s">
        <v>135</v>
      </c>
      <c r="M32" s="4">
        <v>0.5</v>
      </c>
      <c r="N32" s="2">
        <v>0</v>
      </c>
      <c r="O32" s="13">
        <f t="shared" si="2"/>
        <v>0</v>
      </c>
    </row>
    <row r="33" spans="1:15" x14ac:dyDescent="0.3">
      <c r="A33" s="12">
        <v>30742</v>
      </c>
      <c r="B33" s="3" t="s">
        <v>36</v>
      </c>
      <c r="C33" s="4">
        <v>0.8</v>
      </c>
      <c r="D33" s="2">
        <v>0</v>
      </c>
      <c r="E33" s="13">
        <f t="shared" si="0"/>
        <v>0</v>
      </c>
      <c r="F33" s="12">
        <v>50537</v>
      </c>
      <c r="G33" s="3" t="s">
        <v>140</v>
      </c>
      <c r="H33" s="4">
        <v>0.06</v>
      </c>
      <c r="I33" s="2">
        <v>0</v>
      </c>
      <c r="J33" s="13">
        <f t="shared" si="6"/>
        <v>0</v>
      </c>
      <c r="K33" s="12">
        <v>40219</v>
      </c>
      <c r="L33" s="3" t="s">
        <v>149</v>
      </c>
      <c r="M33" s="4">
        <v>0.5</v>
      </c>
      <c r="N33" s="2">
        <v>0</v>
      </c>
      <c r="O33" s="13">
        <f t="shared" si="2"/>
        <v>0</v>
      </c>
    </row>
    <row r="34" spans="1:15" x14ac:dyDescent="0.3">
      <c r="A34" s="12">
        <v>30747</v>
      </c>
      <c r="B34" s="3" t="s">
        <v>37</v>
      </c>
      <c r="C34" s="4">
        <v>0.8</v>
      </c>
      <c r="D34" s="2">
        <v>0</v>
      </c>
      <c r="E34" s="13">
        <f t="shared" si="0"/>
        <v>0</v>
      </c>
      <c r="F34" s="12">
        <v>50496</v>
      </c>
      <c r="G34" s="3" t="s">
        <v>87</v>
      </c>
      <c r="H34" s="4">
        <v>0.15</v>
      </c>
      <c r="I34" s="2">
        <v>0</v>
      </c>
      <c r="J34" s="13">
        <f t="shared" si="6"/>
        <v>0</v>
      </c>
      <c r="K34" s="12">
        <v>40218</v>
      </c>
      <c r="L34" s="3" t="s">
        <v>122</v>
      </c>
      <c r="M34" s="4">
        <v>0.3</v>
      </c>
      <c r="N34" s="2">
        <v>0</v>
      </c>
      <c r="O34" s="13">
        <f t="shared" si="2"/>
        <v>0</v>
      </c>
    </row>
    <row r="35" spans="1:15" x14ac:dyDescent="0.3">
      <c r="A35" s="12">
        <v>30752</v>
      </c>
      <c r="B35" s="3" t="s">
        <v>38</v>
      </c>
      <c r="C35" s="4">
        <v>0.8</v>
      </c>
      <c r="D35" s="2">
        <v>0</v>
      </c>
      <c r="E35" s="13">
        <f t="shared" si="0"/>
        <v>0</v>
      </c>
      <c r="F35" s="12">
        <v>50535</v>
      </c>
      <c r="G35" s="3" t="s">
        <v>180</v>
      </c>
      <c r="H35" s="4">
        <v>0.36</v>
      </c>
      <c r="I35" s="2">
        <v>0</v>
      </c>
      <c r="J35" s="13">
        <f t="shared" si="6"/>
        <v>0</v>
      </c>
      <c r="K35" s="12">
        <v>40217</v>
      </c>
      <c r="L35" s="3" t="s">
        <v>150</v>
      </c>
      <c r="M35" s="4">
        <v>0.2</v>
      </c>
      <c r="N35" s="2">
        <v>0</v>
      </c>
      <c r="O35" s="13">
        <f t="shared" si="2"/>
        <v>0</v>
      </c>
    </row>
    <row r="36" spans="1:15" x14ac:dyDescent="0.3">
      <c r="A36" s="12">
        <v>30679</v>
      </c>
      <c r="B36" s="3" t="s">
        <v>39</v>
      </c>
      <c r="C36" s="4">
        <v>0.8</v>
      </c>
      <c r="D36" s="2">
        <v>0</v>
      </c>
      <c r="E36" s="13">
        <f t="shared" si="0"/>
        <v>0</v>
      </c>
      <c r="F36" s="12">
        <v>50525</v>
      </c>
      <c r="G36" s="3" t="s">
        <v>227</v>
      </c>
      <c r="H36" s="4">
        <v>0.4</v>
      </c>
      <c r="I36" s="2">
        <v>0</v>
      </c>
      <c r="J36" s="13">
        <f t="shared" ref="J36:J37" si="7">H36*I36</f>
        <v>0</v>
      </c>
      <c r="K36" s="12">
        <v>40246</v>
      </c>
      <c r="L36" s="3" t="s">
        <v>123</v>
      </c>
      <c r="M36" s="4">
        <v>1.95</v>
      </c>
      <c r="N36" s="2">
        <v>0</v>
      </c>
      <c r="O36" s="13">
        <f t="shared" si="2"/>
        <v>0</v>
      </c>
    </row>
    <row r="37" spans="1:15" x14ac:dyDescent="0.3">
      <c r="A37" s="12">
        <v>30683</v>
      </c>
      <c r="B37" s="3" t="s">
        <v>40</v>
      </c>
      <c r="C37" s="4">
        <v>1.3</v>
      </c>
      <c r="D37" s="2">
        <v>0</v>
      </c>
      <c r="E37" s="13">
        <f t="shared" si="0"/>
        <v>0</v>
      </c>
      <c r="F37" s="12">
        <v>50526</v>
      </c>
      <c r="G37" s="3" t="s">
        <v>228</v>
      </c>
      <c r="H37" s="4">
        <v>0.46</v>
      </c>
      <c r="I37" s="2">
        <v>0</v>
      </c>
      <c r="J37" s="13">
        <f t="shared" si="7"/>
        <v>0</v>
      </c>
      <c r="K37" s="12">
        <v>40250</v>
      </c>
      <c r="L37" s="3" t="s">
        <v>124</v>
      </c>
      <c r="M37" s="4">
        <v>1.25</v>
      </c>
      <c r="N37" s="2">
        <v>0</v>
      </c>
      <c r="O37" s="13">
        <f t="shared" si="2"/>
        <v>0</v>
      </c>
    </row>
    <row r="38" spans="1:15" x14ac:dyDescent="0.3">
      <c r="A38" s="12">
        <v>30677</v>
      </c>
      <c r="B38" s="3" t="s">
        <v>41</v>
      </c>
      <c r="C38" s="4">
        <v>1.55</v>
      </c>
      <c r="D38" s="2">
        <v>0</v>
      </c>
      <c r="E38" s="13">
        <f t="shared" si="0"/>
        <v>0</v>
      </c>
      <c r="F38" s="12">
        <v>20106</v>
      </c>
      <c r="G38" s="3" t="s">
        <v>88</v>
      </c>
      <c r="H38" s="4">
        <v>5.15</v>
      </c>
      <c r="I38" s="2">
        <v>0</v>
      </c>
      <c r="J38" s="13">
        <f t="shared" si="6"/>
        <v>0</v>
      </c>
      <c r="K38" s="12">
        <v>40247</v>
      </c>
      <c r="L38" s="3" t="s">
        <v>125</v>
      </c>
      <c r="M38" s="4">
        <v>0.75</v>
      </c>
      <c r="N38" s="2">
        <v>0</v>
      </c>
      <c r="O38" s="13">
        <f t="shared" si="2"/>
        <v>0</v>
      </c>
    </row>
    <row r="39" spans="1:15" x14ac:dyDescent="0.3">
      <c r="A39" s="12">
        <v>16167</v>
      </c>
      <c r="B39" s="3" t="s">
        <v>42</v>
      </c>
      <c r="C39" s="4">
        <v>0.9</v>
      </c>
      <c r="D39" s="2">
        <v>0</v>
      </c>
      <c r="E39" s="13">
        <f t="shared" si="0"/>
        <v>0</v>
      </c>
      <c r="F39" s="12">
        <v>20104</v>
      </c>
      <c r="G39" s="3" t="s">
        <v>89</v>
      </c>
      <c r="H39" s="4">
        <v>3.3</v>
      </c>
      <c r="I39" s="2">
        <v>0</v>
      </c>
      <c r="J39" s="13">
        <f t="shared" si="6"/>
        <v>0</v>
      </c>
      <c r="K39" s="12">
        <v>40262</v>
      </c>
      <c r="L39" s="3" t="s">
        <v>213</v>
      </c>
      <c r="M39" s="4">
        <v>0.75</v>
      </c>
      <c r="N39" s="2">
        <v>0</v>
      </c>
      <c r="O39" s="13">
        <f t="shared" si="2"/>
        <v>0</v>
      </c>
    </row>
    <row r="40" spans="1:15" x14ac:dyDescent="0.3">
      <c r="A40" s="12">
        <v>16165</v>
      </c>
      <c r="B40" s="3" t="s">
        <v>43</v>
      </c>
      <c r="C40" s="4">
        <v>1.75</v>
      </c>
      <c r="D40" s="2">
        <v>0</v>
      </c>
      <c r="E40" s="13">
        <f t="shared" si="0"/>
        <v>0</v>
      </c>
      <c r="F40" s="12">
        <v>20406</v>
      </c>
      <c r="G40" s="3" t="s">
        <v>90</v>
      </c>
      <c r="H40" s="4">
        <v>3.85</v>
      </c>
      <c r="I40" s="2">
        <v>0</v>
      </c>
      <c r="J40" s="13">
        <f t="shared" si="6"/>
        <v>0</v>
      </c>
      <c r="K40" s="12">
        <v>40263</v>
      </c>
      <c r="L40" s="3" t="s">
        <v>214</v>
      </c>
      <c r="M40" s="4">
        <v>0.4</v>
      </c>
      <c r="N40" s="2">
        <v>0</v>
      </c>
      <c r="O40" s="13">
        <f t="shared" si="2"/>
        <v>0</v>
      </c>
    </row>
    <row r="41" spans="1:15" x14ac:dyDescent="0.3">
      <c r="A41" s="12">
        <v>30654</v>
      </c>
      <c r="B41" s="3" t="s">
        <v>46</v>
      </c>
      <c r="C41" s="4">
        <v>1.45</v>
      </c>
      <c r="D41" s="2">
        <v>0</v>
      </c>
      <c r="E41" s="13">
        <f t="shared" si="0"/>
        <v>0</v>
      </c>
      <c r="F41" s="12">
        <v>20405</v>
      </c>
      <c r="G41" s="3" t="s">
        <v>91</v>
      </c>
      <c r="H41" s="4">
        <v>2.4</v>
      </c>
      <c r="I41" s="2">
        <v>0</v>
      </c>
      <c r="J41" s="13">
        <f t="shared" si="6"/>
        <v>0</v>
      </c>
      <c r="K41" s="12">
        <v>40264</v>
      </c>
      <c r="L41" s="3" t="s">
        <v>215</v>
      </c>
      <c r="M41" s="4">
        <v>0.25</v>
      </c>
      <c r="N41" s="2">
        <v>0</v>
      </c>
      <c r="O41" s="13">
        <f t="shared" si="2"/>
        <v>0</v>
      </c>
    </row>
    <row r="42" spans="1:15" x14ac:dyDescent="0.3">
      <c r="A42" s="12">
        <v>30666</v>
      </c>
      <c r="B42" s="3" t="s">
        <v>47</v>
      </c>
      <c r="C42" s="4">
        <v>2.95</v>
      </c>
      <c r="D42" s="2">
        <v>0</v>
      </c>
      <c r="E42" s="13">
        <f t="shared" si="0"/>
        <v>0</v>
      </c>
      <c r="F42" s="12">
        <v>20403</v>
      </c>
      <c r="G42" s="3" t="s">
        <v>206</v>
      </c>
      <c r="H42" s="4">
        <v>3.9</v>
      </c>
      <c r="I42" s="2">
        <v>0</v>
      </c>
      <c r="J42" s="13">
        <f t="shared" si="6"/>
        <v>0</v>
      </c>
      <c r="K42" s="12">
        <v>40081</v>
      </c>
      <c r="L42" s="3" t="s">
        <v>145</v>
      </c>
      <c r="M42" s="4">
        <v>0.32</v>
      </c>
      <c r="N42" s="2">
        <v>0</v>
      </c>
      <c r="O42" s="13">
        <f t="shared" si="2"/>
        <v>0</v>
      </c>
    </row>
    <row r="43" spans="1:15" x14ac:dyDescent="0.3">
      <c r="A43" s="12">
        <v>30670</v>
      </c>
      <c r="B43" s="3" t="s">
        <v>44</v>
      </c>
      <c r="C43" s="4">
        <v>0.55000000000000004</v>
      </c>
      <c r="D43" s="2">
        <v>0</v>
      </c>
      <c r="E43" s="13">
        <f t="shared" si="0"/>
        <v>0</v>
      </c>
      <c r="F43" s="12">
        <v>20404</v>
      </c>
      <c r="G43" s="3" t="s">
        <v>205</v>
      </c>
      <c r="H43" s="4">
        <v>2</v>
      </c>
      <c r="I43" s="2">
        <v>0</v>
      </c>
      <c r="J43" s="13">
        <f t="shared" si="6"/>
        <v>0</v>
      </c>
      <c r="K43" s="12">
        <v>40080</v>
      </c>
      <c r="L43" s="3" t="s">
        <v>151</v>
      </c>
      <c r="M43" s="4">
        <v>0.25</v>
      </c>
      <c r="N43" s="2">
        <v>0</v>
      </c>
      <c r="O43" s="13">
        <f t="shared" si="2"/>
        <v>0</v>
      </c>
    </row>
    <row r="44" spans="1:15" x14ac:dyDescent="0.3">
      <c r="A44" s="12">
        <v>30676</v>
      </c>
      <c r="B44" s="3" t="s">
        <v>45</v>
      </c>
      <c r="C44" s="4">
        <v>0.8</v>
      </c>
      <c r="D44" s="2">
        <v>0</v>
      </c>
      <c r="E44" s="13">
        <f t="shared" si="0"/>
        <v>0</v>
      </c>
      <c r="F44" s="12">
        <v>20705</v>
      </c>
      <c r="G44" s="3" t="s">
        <v>92</v>
      </c>
      <c r="H44" s="4">
        <v>2.65</v>
      </c>
      <c r="I44" s="2">
        <v>0</v>
      </c>
      <c r="J44" s="13">
        <f t="shared" si="6"/>
        <v>0</v>
      </c>
      <c r="K44" s="12">
        <v>40032</v>
      </c>
      <c r="L44" s="3" t="s">
        <v>132</v>
      </c>
      <c r="M44" s="4">
        <v>0.17</v>
      </c>
      <c r="N44" s="2">
        <v>0</v>
      </c>
      <c r="O44" s="13">
        <f t="shared" si="2"/>
        <v>0</v>
      </c>
    </row>
    <row r="45" spans="1:15" x14ac:dyDescent="0.3">
      <c r="A45" s="12">
        <v>30778</v>
      </c>
      <c r="B45" s="3" t="s">
        <v>49</v>
      </c>
      <c r="C45" s="4">
        <v>4.5999999999999996</v>
      </c>
      <c r="D45" s="2">
        <v>0</v>
      </c>
      <c r="E45" s="13">
        <f t="shared" ref="E45:E77" si="8">C45*D45</f>
        <v>0</v>
      </c>
      <c r="F45" s="12">
        <v>20706</v>
      </c>
      <c r="G45" s="3" t="s">
        <v>93</v>
      </c>
      <c r="H45" s="4">
        <v>1.95</v>
      </c>
      <c r="I45" s="2">
        <v>0</v>
      </c>
      <c r="J45" s="13">
        <f t="shared" si="6"/>
        <v>0</v>
      </c>
      <c r="K45" s="12">
        <v>50688</v>
      </c>
      <c r="L45" s="5" t="s">
        <v>197</v>
      </c>
      <c r="M45" s="4">
        <v>0.78</v>
      </c>
      <c r="N45" s="2">
        <v>0</v>
      </c>
      <c r="O45" s="13">
        <f t="shared" si="2"/>
        <v>0</v>
      </c>
    </row>
    <row r="46" spans="1:15" x14ac:dyDescent="0.3">
      <c r="A46" s="12">
        <v>30779</v>
      </c>
      <c r="B46" s="3" t="s">
        <v>48</v>
      </c>
      <c r="C46" s="4">
        <v>8.6</v>
      </c>
      <c r="D46" s="2">
        <v>0</v>
      </c>
      <c r="E46" s="13">
        <f t="shared" si="8"/>
        <v>0</v>
      </c>
      <c r="F46" s="12">
        <v>20704</v>
      </c>
      <c r="G46" s="3" t="s">
        <v>94</v>
      </c>
      <c r="H46" s="4">
        <v>3.55</v>
      </c>
      <c r="I46" s="2">
        <v>0</v>
      </c>
      <c r="J46" s="13">
        <f t="shared" si="6"/>
        <v>0</v>
      </c>
      <c r="K46" s="12">
        <v>50657</v>
      </c>
      <c r="L46" s="3" t="s">
        <v>129</v>
      </c>
      <c r="M46" s="4">
        <v>0.65</v>
      </c>
      <c r="N46" s="2">
        <v>0</v>
      </c>
      <c r="O46" s="13">
        <f t="shared" si="2"/>
        <v>0</v>
      </c>
    </row>
    <row r="47" spans="1:15" x14ac:dyDescent="0.3">
      <c r="A47" s="12">
        <v>30795</v>
      </c>
      <c r="B47" s="3" t="s">
        <v>54</v>
      </c>
      <c r="C47" s="4">
        <v>0.45</v>
      </c>
      <c r="D47" s="2">
        <v>0</v>
      </c>
      <c r="E47" s="13">
        <f t="shared" si="8"/>
        <v>0</v>
      </c>
      <c r="F47" s="12">
        <v>20725</v>
      </c>
      <c r="G47" s="3" t="s">
        <v>95</v>
      </c>
      <c r="H47" s="4">
        <v>1.55</v>
      </c>
      <c r="I47" s="2">
        <v>0</v>
      </c>
      <c r="J47" s="13">
        <f t="shared" si="6"/>
        <v>0</v>
      </c>
      <c r="K47" s="12">
        <v>50633</v>
      </c>
      <c r="L47" s="3" t="s">
        <v>129</v>
      </c>
      <c r="M47" s="4">
        <v>0.65</v>
      </c>
      <c r="N47" s="2">
        <v>0</v>
      </c>
      <c r="O47" s="13">
        <f t="shared" si="2"/>
        <v>0</v>
      </c>
    </row>
    <row r="48" spans="1:15" x14ac:dyDescent="0.3">
      <c r="A48" s="12">
        <v>30797</v>
      </c>
      <c r="B48" s="3" t="s">
        <v>53</v>
      </c>
      <c r="C48" s="4">
        <v>0.2</v>
      </c>
      <c r="D48" s="2">
        <v>0</v>
      </c>
      <c r="E48" s="13">
        <f t="shared" si="8"/>
        <v>0</v>
      </c>
      <c r="F48" s="12">
        <v>20716</v>
      </c>
      <c r="G48" s="3" t="s">
        <v>96</v>
      </c>
      <c r="H48" s="4">
        <v>0.95</v>
      </c>
      <c r="I48" s="2">
        <v>0</v>
      </c>
      <c r="J48" s="13">
        <f t="shared" si="6"/>
        <v>0</v>
      </c>
      <c r="K48" s="12">
        <v>50669</v>
      </c>
      <c r="L48" s="3" t="s">
        <v>152</v>
      </c>
      <c r="M48" s="4">
        <v>0.95</v>
      </c>
      <c r="N48" s="2">
        <v>0</v>
      </c>
      <c r="O48" s="13">
        <f t="shared" si="2"/>
        <v>0</v>
      </c>
    </row>
    <row r="49" spans="1:15" x14ac:dyDescent="0.3">
      <c r="A49" s="12">
        <v>30784</v>
      </c>
      <c r="B49" s="3" t="s">
        <v>51</v>
      </c>
      <c r="C49" s="4">
        <v>0.08</v>
      </c>
      <c r="D49" s="2">
        <v>0</v>
      </c>
      <c r="E49" s="13">
        <f t="shared" si="8"/>
        <v>0</v>
      </c>
      <c r="F49" s="12">
        <v>20108</v>
      </c>
      <c r="G49" s="3" t="s">
        <v>97</v>
      </c>
      <c r="H49" s="4">
        <v>0.6</v>
      </c>
      <c r="I49" s="2">
        <v>0</v>
      </c>
      <c r="J49" s="13">
        <f t="shared" si="6"/>
        <v>0</v>
      </c>
      <c r="K49" s="12">
        <v>20640</v>
      </c>
      <c r="L49" s="3" t="s">
        <v>153</v>
      </c>
      <c r="M49" s="4">
        <v>0.6</v>
      </c>
      <c r="N49" s="2">
        <v>0</v>
      </c>
      <c r="O49" s="13">
        <f t="shared" si="2"/>
        <v>0</v>
      </c>
    </row>
    <row r="50" spans="1:15" x14ac:dyDescent="0.3">
      <c r="A50" s="12">
        <v>30792</v>
      </c>
      <c r="B50" s="3" t="s">
        <v>52</v>
      </c>
      <c r="C50" s="4">
        <v>0.04</v>
      </c>
      <c r="D50" s="2">
        <v>0</v>
      </c>
      <c r="E50" s="13">
        <f t="shared" si="8"/>
        <v>0</v>
      </c>
      <c r="F50" s="12">
        <v>20103</v>
      </c>
      <c r="G50" s="3" t="s">
        <v>98</v>
      </c>
      <c r="H50" s="4">
        <v>0.75</v>
      </c>
      <c r="I50" s="2">
        <v>0</v>
      </c>
      <c r="J50" s="13">
        <f t="shared" si="6"/>
        <v>0</v>
      </c>
      <c r="K50" s="12">
        <v>20662</v>
      </c>
      <c r="L50" s="3" t="s">
        <v>133</v>
      </c>
      <c r="M50" s="4">
        <v>0.95</v>
      </c>
      <c r="N50" s="2">
        <v>0</v>
      </c>
      <c r="O50" s="13">
        <f t="shared" si="2"/>
        <v>0</v>
      </c>
    </row>
    <row r="51" spans="1:15" x14ac:dyDescent="0.3">
      <c r="A51" s="12">
        <v>16197</v>
      </c>
      <c r="B51" s="3" t="s">
        <v>55</v>
      </c>
      <c r="C51" s="4">
        <v>1.9</v>
      </c>
      <c r="D51" s="2">
        <v>0</v>
      </c>
      <c r="E51" s="13">
        <f t="shared" si="8"/>
        <v>0</v>
      </c>
      <c r="F51" s="12">
        <v>20733</v>
      </c>
      <c r="G51" s="3" t="s">
        <v>99</v>
      </c>
      <c r="H51" s="4">
        <v>0.7</v>
      </c>
      <c r="I51" s="2">
        <v>0</v>
      </c>
      <c r="J51" s="13">
        <f t="shared" si="6"/>
        <v>0</v>
      </c>
      <c r="K51" s="12">
        <v>20669</v>
      </c>
      <c r="L51" s="3" t="s">
        <v>155</v>
      </c>
      <c r="M51" s="4">
        <v>1.5</v>
      </c>
      <c r="N51" s="2">
        <v>0</v>
      </c>
      <c r="O51" s="13">
        <f t="shared" si="2"/>
        <v>0</v>
      </c>
    </row>
    <row r="52" spans="1:15" x14ac:dyDescent="0.3">
      <c r="A52" s="12">
        <v>16186</v>
      </c>
      <c r="B52" s="3" t="s">
        <v>56</v>
      </c>
      <c r="C52" s="4">
        <v>0.88</v>
      </c>
      <c r="D52" s="2">
        <v>0</v>
      </c>
      <c r="E52" s="13">
        <f t="shared" si="8"/>
        <v>0</v>
      </c>
      <c r="F52" s="12">
        <v>50182</v>
      </c>
      <c r="G52" s="3" t="s">
        <v>101</v>
      </c>
      <c r="H52" s="4">
        <v>0.22</v>
      </c>
      <c r="I52" s="2">
        <v>0</v>
      </c>
      <c r="J52" s="13">
        <f t="shared" si="6"/>
        <v>0</v>
      </c>
      <c r="K52" s="12">
        <v>20656</v>
      </c>
      <c r="L52" s="3" t="s">
        <v>178</v>
      </c>
      <c r="M52" s="4">
        <v>1.25</v>
      </c>
      <c r="N52" s="2">
        <v>0</v>
      </c>
      <c r="O52" s="13">
        <f t="shared" si="2"/>
        <v>0</v>
      </c>
    </row>
    <row r="53" spans="1:15" x14ac:dyDescent="0.3">
      <c r="A53" s="12">
        <v>30789</v>
      </c>
      <c r="B53" s="3" t="s">
        <v>58</v>
      </c>
      <c r="C53" s="4">
        <v>1.1000000000000001</v>
      </c>
      <c r="D53" s="2">
        <v>0</v>
      </c>
      <c r="E53" s="13">
        <f t="shared" si="8"/>
        <v>0</v>
      </c>
      <c r="F53" s="12">
        <v>50183</v>
      </c>
      <c r="G53" s="3" t="s">
        <v>102</v>
      </c>
      <c r="H53" s="4">
        <v>0.24</v>
      </c>
      <c r="I53" s="2">
        <v>0</v>
      </c>
      <c r="J53" s="13">
        <f t="shared" si="6"/>
        <v>0</v>
      </c>
      <c r="K53" s="12">
        <v>17464</v>
      </c>
      <c r="L53" s="3" t="s">
        <v>154</v>
      </c>
      <c r="M53" s="4">
        <v>0.26</v>
      </c>
      <c r="N53" s="2">
        <v>0</v>
      </c>
      <c r="O53" s="13">
        <f t="shared" si="2"/>
        <v>0</v>
      </c>
    </row>
    <row r="54" spans="1:15" x14ac:dyDescent="0.3">
      <c r="A54" s="12">
        <v>30790</v>
      </c>
      <c r="B54" s="3" t="s">
        <v>57</v>
      </c>
      <c r="C54" s="4">
        <v>0.6</v>
      </c>
      <c r="D54" s="2">
        <v>0</v>
      </c>
      <c r="E54" s="13">
        <f t="shared" si="8"/>
        <v>0</v>
      </c>
      <c r="F54" s="12">
        <v>50179</v>
      </c>
      <c r="G54" s="3" t="s">
        <v>103</v>
      </c>
      <c r="H54" s="4">
        <v>0.26</v>
      </c>
      <c r="I54" s="2">
        <v>0</v>
      </c>
      <c r="J54" s="13">
        <f t="shared" si="6"/>
        <v>0</v>
      </c>
      <c r="K54" s="12">
        <v>17454</v>
      </c>
      <c r="L54" s="3" t="s">
        <v>216</v>
      </c>
      <c r="M54" s="4">
        <v>0.15</v>
      </c>
      <c r="N54" s="2">
        <v>0</v>
      </c>
      <c r="O54" s="13">
        <f t="shared" si="2"/>
        <v>0</v>
      </c>
    </row>
    <row r="55" spans="1:15" x14ac:dyDescent="0.3">
      <c r="A55" s="12">
        <v>16756</v>
      </c>
      <c r="B55" s="3" t="s">
        <v>59</v>
      </c>
      <c r="C55" s="4">
        <v>3.5</v>
      </c>
      <c r="D55" s="2">
        <v>0</v>
      </c>
      <c r="E55" s="13">
        <f t="shared" si="8"/>
        <v>0</v>
      </c>
      <c r="F55" s="12">
        <v>50181</v>
      </c>
      <c r="G55" s="3" t="s">
        <v>104</v>
      </c>
      <c r="H55" s="4">
        <v>0.3</v>
      </c>
      <c r="I55" s="2">
        <v>0</v>
      </c>
      <c r="J55" s="13">
        <f t="shared" si="6"/>
        <v>0</v>
      </c>
      <c r="K55" s="12">
        <v>17449</v>
      </c>
      <c r="L55" s="3" t="s">
        <v>217</v>
      </c>
      <c r="M55" s="4">
        <v>0.12</v>
      </c>
      <c r="N55" s="2">
        <v>0</v>
      </c>
      <c r="O55" s="13">
        <f t="shared" si="2"/>
        <v>0</v>
      </c>
    </row>
    <row r="56" spans="1:15" x14ac:dyDescent="0.3">
      <c r="A56" s="12">
        <v>16770</v>
      </c>
      <c r="B56" s="3" t="s">
        <v>60</v>
      </c>
      <c r="C56" s="4">
        <v>0.35</v>
      </c>
      <c r="D56" s="2">
        <v>0</v>
      </c>
      <c r="E56" s="13">
        <f t="shared" si="8"/>
        <v>0</v>
      </c>
      <c r="F56" s="12">
        <v>50180</v>
      </c>
      <c r="G56" s="3" t="s">
        <v>105</v>
      </c>
      <c r="H56" s="4">
        <v>0.32</v>
      </c>
      <c r="I56" s="2">
        <v>0</v>
      </c>
      <c r="J56" s="13">
        <f t="shared" si="6"/>
        <v>0</v>
      </c>
      <c r="K56" s="12">
        <v>70022</v>
      </c>
      <c r="L56" s="3" t="s">
        <v>126</v>
      </c>
      <c r="M56" s="4">
        <v>0.3</v>
      </c>
      <c r="N56" s="2">
        <v>0</v>
      </c>
      <c r="O56" s="13">
        <f t="shared" si="2"/>
        <v>0</v>
      </c>
    </row>
    <row r="57" spans="1:15" x14ac:dyDescent="0.3">
      <c r="A57" s="12">
        <v>16776</v>
      </c>
      <c r="B57" s="3" t="s">
        <v>61</v>
      </c>
      <c r="C57" s="4">
        <v>0.35</v>
      </c>
      <c r="D57" s="2">
        <v>0</v>
      </c>
      <c r="E57" s="13">
        <f t="shared" si="8"/>
        <v>0</v>
      </c>
      <c r="F57" s="12">
        <v>50384</v>
      </c>
      <c r="G57" s="3" t="s">
        <v>106</v>
      </c>
      <c r="H57" s="4">
        <v>0.22</v>
      </c>
      <c r="I57" s="2">
        <v>0</v>
      </c>
      <c r="J57" s="13">
        <f t="shared" si="6"/>
        <v>0</v>
      </c>
      <c r="K57" s="12">
        <v>70024</v>
      </c>
      <c r="L57" s="3" t="s">
        <v>127</v>
      </c>
      <c r="M57" s="4">
        <v>0.37</v>
      </c>
      <c r="N57" s="2">
        <v>0</v>
      </c>
      <c r="O57" s="13">
        <f t="shared" si="2"/>
        <v>0</v>
      </c>
    </row>
    <row r="58" spans="1:15" x14ac:dyDescent="0.3">
      <c r="A58" s="12">
        <v>16779</v>
      </c>
      <c r="B58" s="5" t="s">
        <v>62</v>
      </c>
      <c r="C58" s="4">
        <v>0.35</v>
      </c>
      <c r="D58" s="2">
        <v>0</v>
      </c>
      <c r="E58" s="13">
        <f t="shared" si="8"/>
        <v>0</v>
      </c>
      <c r="F58" s="12">
        <v>50379</v>
      </c>
      <c r="G58" s="3" t="s">
        <v>107</v>
      </c>
      <c r="H58" s="4">
        <v>0.24</v>
      </c>
      <c r="I58" s="2">
        <v>0</v>
      </c>
      <c r="J58" s="13">
        <f t="shared" si="6"/>
        <v>0</v>
      </c>
      <c r="K58" s="12">
        <v>70300</v>
      </c>
      <c r="L58" s="3" t="s">
        <v>128</v>
      </c>
      <c r="M58" s="4">
        <v>0.2</v>
      </c>
      <c r="N58" s="2">
        <v>0</v>
      </c>
      <c r="O58" s="13">
        <f t="shared" si="2"/>
        <v>0</v>
      </c>
    </row>
    <row r="59" spans="1:15" x14ac:dyDescent="0.3">
      <c r="A59" s="12">
        <v>16774</v>
      </c>
      <c r="B59" s="5" t="s">
        <v>63</v>
      </c>
      <c r="C59" s="4">
        <v>0.35</v>
      </c>
      <c r="D59" s="2">
        <v>0</v>
      </c>
      <c r="E59" s="13">
        <f t="shared" si="8"/>
        <v>0</v>
      </c>
      <c r="F59" s="12">
        <v>50385</v>
      </c>
      <c r="G59" s="3" t="s">
        <v>108</v>
      </c>
      <c r="H59" s="4">
        <v>0.26</v>
      </c>
      <c r="I59" s="2">
        <v>0</v>
      </c>
      <c r="J59" s="13">
        <f t="shared" si="6"/>
        <v>0</v>
      </c>
      <c r="K59" s="12">
        <v>70040</v>
      </c>
      <c r="L59" s="3" t="s">
        <v>136</v>
      </c>
      <c r="M59" s="4">
        <v>1.1499999999999999</v>
      </c>
      <c r="N59" s="2">
        <v>0</v>
      </c>
      <c r="O59" s="13">
        <f t="shared" si="2"/>
        <v>0</v>
      </c>
    </row>
    <row r="60" spans="1:15" x14ac:dyDescent="0.3">
      <c r="A60" s="12">
        <v>16765</v>
      </c>
      <c r="B60" s="3" t="s">
        <v>64</v>
      </c>
      <c r="C60" s="4">
        <v>0.35</v>
      </c>
      <c r="D60" s="2">
        <v>0</v>
      </c>
      <c r="E60" s="13">
        <f t="shared" si="8"/>
        <v>0</v>
      </c>
      <c r="F60" s="12">
        <v>50380</v>
      </c>
      <c r="G60" s="3" t="s">
        <v>109</v>
      </c>
      <c r="H60" s="4">
        <v>0.3</v>
      </c>
      <c r="I60" s="2">
        <v>0</v>
      </c>
      <c r="J60" s="13">
        <f t="shared" si="6"/>
        <v>0</v>
      </c>
      <c r="K60" s="12">
        <v>15000</v>
      </c>
      <c r="L60" s="3" t="s">
        <v>196</v>
      </c>
      <c r="M60" s="4">
        <v>0.01</v>
      </c>
      <c r="N60" s="2">
        <v>0</v>
      </c>
      <c r="O60" s="13">
        <f t="shared" si="2"/>
        <v>0</v>
      </c>
    </row>
    <row r="61" spans="1:15" x14ac:dyDescent="0.3">
      <c r="A61" s="12">
        <v>16771</v>
      </c>
      <c r="B61" s="3" t="s">
        <v>148</v>
      </c>
      <c r="C61" s="4">
        <v>0.35</v>
      </c>
      <c r="D61" s="2">
        <v>0</v>
      </c>
      <c r="E61" s="13">
        <f t="shared" si="8"/>
        <v>0</v>
      </c>
      <c r="F61" s="12">
        <v>50381</v>
      </c>
      <c r="G61" s="3" t="s">
        <v>110</v>
      </c>
      <c r="H61" s="4">
        <v>0.32</v>
      </c>
      <c r="I61" s="2">
        <v>0</v>
      </c>
      <c r="J61" s="13">
        <f t="shared" si="6"/>
        <v>0</v>
      </c>
      <c r="K61" s="12">
        <v>933</v>
      </c>
      <c r="L61" s="3" t="s">
        <v>218</v>
      </c>
      <c r="M61" s="4">
        <v>5.4</v>
      </c>
      <c r="N61" s="2">
        <v>0</v>
      </c>
      <c r="O61" s="13">
        <f t="shared" si="2"/>
        <v>0</v>
      </c>
    </row>
    <row r="62" spans="1:15" x14ac:dyDescent="0.3">
      <c r="A62" s="12">
        <v>16762</v>
      </c>
      <c r="B62" s="3" t="s">
        <v>65</v>
      </c>
      <c r="C62" s="4">
        <v>0.35</v>
      </c>
      <c r="D62" s="2">
        <v>0</v>
      </c>
      <c r="E62" s="13">
        <f t="shared" si="8"/>
        <v>0</v>
      </c>
      <c r="F62" s="12">
        <v>50360</v>
      </c>
      <c r="G62" s="3" t="s">
        <v>111</v>
      </c>
      <c r="H62" s="4">
        <v>1.1000000000000001</v>
      </c>
      <c r="I62" s="2">
        <v>0</v>
      </c>
      <c r="J62" s="13">
        <f t="shared" si="6"/>
        <v>0</v>
      </c>
      <c r="K62" s="12">
        <v>30161</v>
      </c>
      <c r="L62" s="3" t="s">
        <v>239</v>
      </c>
      <c r="M62" s="4">
        <v>4.4999999999999998E-2</v>
      </c>
      <c r="N62" s="2">
        <v>0</v>
      </c>
      <c r="O62" s="13">
        <f t="shared" si="2"/>
        <v>0</v>
      </c>
    </row>
    <row r="63" spans="1:15" x14ac:dyDescent="0.3">
      <c r="A63" s="12">
        <v>16763</v>
      </c>
      <c r="B63" s="3" t="s">
        <v>66</v>
      </c>
      <c r="C63" s="4">
        <v>0.35</v>
      </c>
      <c r="D63" s="2">
        <v>0</v>
      </c>
      <c r="E63" s="13">
        <f t="shared" si="8"/>
        <v>0</v>
      </c>
      <c r="F63" s="12">
        <v>50358</v>
      </c>
      <c r="G63" s="3" t="s">
        <v>112</v>
      </c>
      <c r="H63" s="4">
        <v>1.1000000000000001</v>
      </c>
      <c r="I63" s="2">
        <v>0</v>
      </c>
      <c r="J63" s="13">
        <f t="shared" si="6"/>
        <v>0</v>
      </c>
      <c r="K63" s="12" t="s">
        <v>146</v>
      </c>
      <c r="L63" s="21" t="s">
        <v>161</v>
      </c>
      <c r="M63" s="4">
        <v>0</v>
      </c>
      <c r="N63" s="2">
        <v>0</v>
      </c>
      <c r="O63" s="13">
        <f t="shared" si="2"/>
        <v>0</v>
      </c>
    </row>
    <row r="64" spans="1:15" x14ac:dyDescent="0.3">
      <c r="A64" s="12">
        <v>16786</v>
      </c>
      <c r="B64" s="3" t="s">
        <v>67</v>
      </c>
      <c r="C64" s="4">
        <v>0.35</v>
      </c>
      <c r="D64" s="2">
        <v>0</v>
      </c>
      <c r="E64" s="13">
        <f t="shared" si="8"/>
        <v>0</v>
      </c>
      <c r="F64" s="12">
        <v>11041</v>
      </c>
      <c r="G64" s="3" t="s">
        <v>181</v>
      </c>
      <c r="H64" s="4">
        <v>0.6</v>
      </c>
      <c r="I64" s="2">
        <v>0</v>
      </c>
      <c r="J64" s="13">
        <f t="shared" si="6"/>
        <v>0</v>
      </c>
      <c r="K64" s="12">
        <v>18113</v>
      </c>
      <c r="L64" s="3" t="s">
        <v>156</v>
      </c>
      <c r="M64" s="4">
        <v>1.9</v>
      </c>
      <c r="N64" s="2">
        <v>0</v>
      </c>
      <c r="O64" s="13">
        <f t="shared" si="2"/>
        <v>0</v>
      </c>
    </row>
    <row r="65" spans="1:15" x14ac:dyDescent="0.3">
      <c r="A65" s="12">
        <v>16775</v>
      </c>
      <c r="B65" s="3" t="s">
        <v>68</v>
      </c>
      <c r="C65" s="4">
        <v>0.35</v>
      </c>
      <c r="D65" s="2">
        <v>0</v>
      </c>
      <c r="E65" s="13">
        <f t="shared" si="8"/>
        <v>0</v>
      </c>
      <c r="F65" s="12">
        <v>11042</v>
      </c>
      <c r="G65" s="3" t="s">
        <v>182</v>
      </c>
      <c r="H65" s="4">
        <v>0.6</v>
      </c>
      <c r="I65" s="2">
        <v>0</v>
      </c>
      <c r="J65" s="13">
        <f t="shared" si="6"/>
        <v>0</v>
      </c>
      <c r="K65" s="12">
        <v>15072</v>
      </c>
      <c r="L65" s="3" t="s">
        <v>157</v>
      </c>
      <c r="M65" s="4">
        <v>4.3</v>
      </c>
      <c r="N65" s="2">
        <v>0</v>
      </c>
      <c r="O65" s="13">
        <f t="shared" si="2"/>
        <v>0</v>
      </c>
    </row>
    <row r="66" spans="1:15" x14ac:dyDescent="0.3">
      <c r="A66" s="12">
        <v>10054</v>
      </c>
      <c r="B66" s="3" t="s">
        <v>69</v>
      </c>
      <c r="C66" s="4">
        <v>0.08</v>
      </c>
      <c r="D66" s="2">
        <v>0</v>
      </c>
      <c r="E66" s="13">
        <f t="shared" si="8"/>
        <v>0</v>
      </c>
      <c r="F66" s="12">
        <v>11043</v>
      </c>
      <c r="G66" s="3" t="s">
        <v>183</v>
      </c>
      <c r="H66" s="4">
        <v>0.6</v>
      </c>
      <c r="I66" s="2">
        <v>0</v>
      </c>
      <c r="J66" s="13">
        <f t="shared" si="6"/>
        <v>0</v>
      </c>
      <c r="K66" s="12">
        <v>30903</v>
      </c>
      <c r="L66" s="3" t="s">
        <v>219</v>
      </c>
      <c r="M66" s="4">
        <v>0.43</v>
      </c>
      <c r="N66" s="2">
        <v>0</v>
      </c>
      <c r="O66" s="13">
        <f t="shared" si="2"/>
        <v>0</v>
      </c>
    </row>
    <row r="67" spans="1:15" x14ac:dyDescent="0.3">
      <c r="A67" s="12">
        <v>10053</v>
      </c>
      <c r="B67" s="3" t="s">
        <v>70</v>
      </c>
      <c r="C67" s="4">
        <v>0.08</v>
      </c>
      <c r="D67" s="2">
        <v>0</v>
      </c>
      <c r="E67" s="13">
        <f t="shared" si="8"/>
        <v>0</v>
      </c>
      <c r="F67" s="12">
        <v>11044</v>
      </c>
      <c r="G67" s="3" t="s">
        <v>184</v>
      </c>
      <c r="H67" s="4">
        <v>0.6</v>
      </c>
      <c r="I67" s="2">
        <v>0</v>
      </c>
      <c r="J67" s="13">
        <f t="shared" si="6"/>
        <v>0</v>
      </c>
      <c r="K67" s="12">
        <v>30977</v>
      </c>
      <c r="L67" s="3" t="s">
        <v>220</v>
      </c>
      <c r="M67" s="4">
        <v>0.14000000000000001</v>
      </c>
      <c r="N67" s="2">
        <v>0</v>
      </c>
      <c r="O67" s="13">
        <f t="shared" si="2"/>
        <v>0</v>
      </c>
    </row>
    <row r="68" spans="1:15" x14ac:dyDescent="0.3">
      <c r="A68" s="12">
        <v>10052</v>
      </c>
      <c r="B68" s="3" t="s">
        <v>71</v>
      </c>
      <c r="C68" s="4">
        <v>0.08</v>
      </c>
      <c r="D68" s="2">
        <v>0</v>
      </c>
      <c r="E68" s="13">
        <f t="shared" si="8"/>
        <v>0</v>
      </c>
      <c r="F68" s="12">
        <v>11069</v>
      </c>
      <c r="G68" s="6" t="s">
        <v>179</v>
      </c>
      <c r="H68" s="4">
        <v>2.75</v>
      </c>
      <c r="I68" s="2">
        <v>0</v>
      </c>
      <c r="J68" s="13">
        <f t="shared" si="6"/>
        <v>0</v>
      </c>
      <c r="K68" s="12">
        <v>30900</v>
      </c>
      <c r="L68" s="23" t="s">
        <v>221</v>
      </c>
      <c r="M68" s="4">
        <v>0.33</v>
      </c>
      <c r="N68" s="2">
        <v>0</v>
      </c>
      <c r="O68" s="13">
        <f t="shared" si="2"/>
        <v>0</v>
      </c>
    </row>
    <row r="69" spans="1:15" x14ac:dyDescent="0.3">
      <c r="A69" s="12">
        <v>10051</v>
      </c>
      <c r="B69" s="3" t="s">
        <v>72</v>
      </c>
      <c r="C69" s="4">
        <v>0.08</v>
      </c>
      <c r="D69" s="2">
        <v>0</v>
      </c>
      <c r="E69" s="13">
        <f t="shared" si="8"/>
        <v>0</v>
      </c>
      <c r="F69" s="12">
        <v>11466</v>
      </c>
      <c r="G69" s="6" t="s">
        <v>168</v>
      </c>
      <c r="H69" s="4">
        <v>2.2999999999999998</v>
      </c>
      <c r="I69" s="2">
        <v>0</v>
      </c>
      <c r="J69" s="13">
        <f t="shared" si="6"/>
        <v>0</v>
      </c>
      <c r="K69" s="12">
        <v>30953</v>
      </c>
      <c r="L69" s="3" t="s">
        <v>236</v>
      </c>
      <c r="M69" s="4">
        <v>0.9</v>
      </c>
      <c r="N69" s="2">
        <v>0</v>
      </c>
      <c r="O69" s="13">
        <f t="shared" si="2"/>
        <v>0</v>
      </c>
    </row>
    <row r="70" spans="1:15" x14ac:dyDescent="0.3">
      <c r="A70" s="12">
        <v>10457</v>
      </c>
      <c r="B70" s="3" t="s">
        <v>73</v>
      </c>
      <c r="C70" s="4">
        <v>0.39</v>
      </c>
      <c r="D70" s="2">
        <v>0</v>
      </c>
      <c r="E70" s="13">
        <f t="shared" si="8"/>
        <v>0</v>
      </c>
      <c r="F70" s="12">
        <v>11156</v>
      </c>
      <c r="G70" s="6" t="s">
        <v>229</v>
      </c>
      <c r="H70" s="4">
        <v>2.65</v>
      </c>
      <c r="I70" s="2">
        <v>0</v>
      </c>
      <c r="J70" s="13">
        <f t="shared" si="6"/>
        <v>0</v>
      </c>
      <c r="K70" s="12">
        <v>20913</v>
      </c>
      <c r="L70" s="24" t="s">
        <v>238</v>
      </c>
      <c r="M70" s="4">
        <v>4.0999999999999996</v>
      </c>
      <c r="N70" s="2">
        <v>0</v>
      </c>
      <c r="O70" s="13">
        <f t="shared" si="2"/>
        <v>0</v>
      </c>
    </row>
    <row r="71" spans="1:15" x14ac:dyDescent="0.3">
      <c r="A71" s="12">
        <v>10397</v>
      </c>
      <c r="B71" s="24" t="s">
        <v>224</v>
      </c>
      <c r="C71" s="4">
        <v>0.22</v>
      </c>
      <c r="D71" s="2">
        <v>0</v>
      </c>
      <c r="E71" s="13">
        <f>C71*D71</f>
        <v>0</v>
      </c>
      <c r="F71" s="12">
        <v>11089</v>
      </c>
      <c r="G71" s="3" t="s">
        <v>173</v>
      </c>
      <c r="H71" s="4">
        <v>0.45</v>
      </c>
      <c r="I71" s="2">
        <v>0</v>
      </c>
      <c r="J71" s="13">
        <f t="shared" si="6"/>
        <v>0</v>
      </c>
      <c r="K71" s="12" t="s">
        <v>146</v>
      </c>
      <c r="L71" s="21" t="s">
        <v>158</v>
      </c>
      <c r="M71" s="4">
        <v>0</v>
      </c>
      <c r="N71" s="2">
        <v>0</v>
      </c>
      <c r="O71" s="13">
        <f t="shared" ref="O71:O83" si="9">M71*N71</f>
        <v>0</v>
      </c>
    </row>
    <row r="72" spans="1:15" x14ac:dyDescent="0.3">
      <c r="A72" s="12">
        <v>10427</v>
      </c>
      <c r="B72" s="3" t="s">
        <v>186</v>
      </c>
      <c r="C72" s="4">
        <v>0.22</v>
      </c>
      <c r="D72" s="2">
        <v>0</v>
      </c>
      <c r="E72" s="13">
        <f t="shared" si="8"/>
        <v>0</v>
      </c>
      <c r="F72" s="12">
        <v>11091</v>
      </c>
      <c r="G72" s="5" t="s">
        <v>174</v>
      </c>
      <c r="H72" s="4">
        <v>0.45</v>
      </c>
      <c r="I72" s="2">
        <v>0</v>
      </c>
      <c r="J72" s="13">
        <f t="shared" si="6"/>
        <v>0</v>
      </c>
      <c r="K72" s="12">
        <v>30761</v>
      </c>
      <c r="L72" s="3" t="s">
        <v>159</v>
      </c>
      <c r="M72" s="4">
        <v>0.4</v>
      </c>
      <c r="N72" s="2">
        <v>0</v>
      </c>
      <c r="O72" s="13">
        <f t="shared" si="9"/>
        <v>0</v>
      </c>
    </row>
    <row r="73" spans="1:15" x14ac:dyDescent="0.3">
      <c r="A73" s="12">
        <v>10428</v>
      </c>
      <c r="B73" s="3" t="s">
        <v>185</v>
      </c>
      <c r="C73" s="4">
        <v>0.22</v>
      </c>
      <c r="D73" s="2">
        <v>0</v>
      </c>
      <c r="E73" s="13">
        <f t="shared" ref="E73" si="10">C73*D73</f>
        <v>0</v>
      </c>
      <c r="F73" s="12">
        <v>11100</v>
      </c>
      <c r="G73" s="5" t="s">
        <v>175</v>
      </c>
      <c r="H73" s="4">
        <v>0.45</v>
      </c>
      <c r="I73" s="2">
        <v>0</v>
      </c>
      <c r="J73" s="13">
        <f t="shared" si="6"/>
        <v>0</v>
      </c>
      <c r="K73" s="12">
        <v>30678</v>
      </c>
      <c r="L73" s="3" t="s">
        <v>147</v>
      </c>
      <c r="M73" s="4">
        <v>0.25</v>
      </c>
      <c r="N73" s="2">
        <v>0</v>
      </c>
      <c r="O73" s="13">
        <f t="shared" si="9"/>
        <v>0</v>
      </c>
    </row>
    <row r="74" spans="1:15" x14ac:dyDescent="0.3">
      <c r="A74" s="12">
        <v>10465</v>
      </c>
      <c r="B74" s="3" t="s">
        <v>223</v>
      </c>
      <c r="C74" s="4">
        <v>0.22</v>
      </c>
      <c r="D74" s="2">
        <v>0</v>
      </c>
      <c r="E74" s="13">
        <f t="shared" si="8"/>
        <v>0</v>
      </c>
      <c r="F74" s="12">
        <v>11101</v>
      </c>
      <c r="G74" s="5" t="s">
        <v>176</v>
      </c>
      <c r="H74" s="4">
        <v>0.45</v>
      </c>
      <c r="I74" s="2">
        <v>0</v>
      </c>
      <c r="J74" s="13">
        <f t="shared" si="6"/>
        <v>0</v>
      </c>
      <c r="K74" s="12">
        <v>70033</v>
      </c>
      <c r="L74" s="3" t="s">
        <v>160</v>
      </c>
      <c r="M74" s="4">
        <v>0.12</v>
      </c>
      <c r="N74" s="2">
        <v>0</v>
      </c>
      <c r="O74" s="13">
        <f t="shared" si="9"/>
        <v>0</v>
      </c>
    </row>
    <row r="75" spans="1:15" ht="15" thickBot="1" x14ac:dyDescent="0.35">
      <c r="A75" s="14">
        <v>10002</v>
      </c>
      <c r="B75" s="3" t="s">
        <v>137</v>
      </c>
      <c r="C75" s="15">
        <v>0.43</v>
      </c>
      <c r="D75" s="16">
        <v>0</v>
      </c>
      <c r="E75" s="17">
        <f t="shared" si="8"/>
        <v>0</v>
      </c>
      <c r="F75" s="12">
        <v>11262</v>
      </c>
      <c r="G75" s="6" t="s">
        <v>113</v>
      </c>
      <c r="H75" s="4">
        <v>0.5</v>
      </c>
      <c r="I75" s="2">
        <v>0</v>
      </c>
      <c r="J75" s="13">
        <f t="shared" si="6"/>
        <v>0</v>
      </c>
      <c r="K75" s="12">
        <v>11470</v>
      </c>
      <c r="L75" s="6" t="s">
        <v>170</v>
      </c>
      <c r="M75" s="4">
        <v>0.3</v>
      </c>
      <c r="N75" s="2">
        <v>0</v>
      </c>
      <c r="O75" s="13">
        <f t="shared" si="9"/>
        <v>0</v>
      </c>
    </row>
    <row r="76" spans="1:15" x14ac:dyDescent="0.3">
      <c r="A76" s="12">
        <v>10618</v>
      </c>
      <c r="B76" s="3" t="s">
        <v>138</v>
      </c>
      <c r="C76" s="4">
        <v>2.2200000000000002</v>
      </c>
      <c r="D76" s="2">
        <v>0</v>
      </c>
      <c r="E76" s="13">
        <f t="shared" si="8"/>
        <v>0</v>
      </c>
      <c r="F76" s="12">
        <v>11263</v>
      </c>
      <c r="G76" s="3" t="s">
        <v>187</v>
      </c>
      <c r="H76" s="4">
        <v>0.85</v>
      </c>
      <c r="I76" s="2">
        <v>0</v>
      </c>
      <c r="J76" s="13">
        <f t="shared" si="6"/>
        <v>0</v>
      </c>
      <c r="K76" s="12">
        <v>11471</v>
      </c>
      <c r="L76" s="6" t="s">
        <v>169</v>
      </c>
      <c r="M76" s="4">
        <v>0.3</v>
      </c>
      <c r="N76" s="2">
        <v>0</v>
      </c>
      <c r="O76" s="13">
        <f t="shared" si="9"/>
        <v>0</v>
      </c>
    </row>
    <row r="77" spans="1:15" x14ac:dyDescent="0.3">
      <c r="A77" s="12">
        <v>10648</v>
      </c>
      <c r="B77" s="3" t="s">
        <v>139</v>
      </c>
      <c r="C77" s="4">
        <v>2.2200000000000002</v>
      </c>
      <c r="D77" s="2">
        <v>0</v>
      </c>
      <c r="E77" s="13">
        <f t="shared" si="8"/>
        <v>0</v>
      </c>
      <c r="F77" s="12">
        <v>11261</v>
      </c>
      <c r="G77" s="3" t="s">
        <v>188</v>
      </c>
      <c r="H77" s="4">
        <v>0.95</v>
      </c>
      <c r="I77" s="2">
        <v>0</v>
      </c>
      <c r="J77" s="13">
        <f t="shared" si="6"/>
        <v>0</v>
      </c>
      <c r="K77" s="12">
        <v>11472</v>
      </c>
      <c r="L77" s="3" t="s">
        <v>171</v>
      </c>
      <c r="M77" s="4">
        <v>0.3</v>
      </c>
      <c r="N77" s="2">
        <v>0</v>
      </c>
      <c r="O77" s="13">
        <f t="shared" si="9"/>
        <v>0</v>
      </c>
    </row>
    <row r="78" spans="1:15" x14ac:dyDescent="0.3">
      <c r="A78" s="12">
        <v>10086</v>
      </c>
      <c r="B78" s="3" t="s">
        <v>75</v>
      </c>
      <c r="C78" s="4">
        <v>1.35</v>
      </c>
      <c r="D78" s="2">
        <v>0</v>
      </c>
      <c r="E78" s="13">
        <f t="shared" ref="E78:E82" si="11">C78*D78</f>
        <v>0</v>
      </c>
      <c r="F78" s="12">
        <v>11277</v>
      </c>
      <c r="G78" s="3" t="s">
        <v>189</v>
      </c>
      <c r="H78" s="4">
        <v>1.3</v>
      </c>
      <c r="I78" s="2">
        <v>0</v>
      </c>
      <c r="J78" s="13">
        <f t="shared" si="6"/>
        <v>0</v>
      </c>
      <c r="K78" s="12">
        <v>11473</v>
      </c>
      <c r="L78" s="3" t="s">
        <v>172</v>
      </c>
      <c r="M78" s="4">
        <v>0.3</v>
      </c>
      <c r="N78" s="2">
        <v>0</v>
      </c>
      <c r="O78" s="13">
        <f t="shared" si="9"/>
        <v>0</v>
      </c>
    </row>
    <row r="79" spans="1:15" x14ac:dyDescent="0.3">
      <c r="A79" s="12">
        <v>10410</v>
      </c>
      <c r="B79" s="3" t="s">
        <v>222</v>
      </c>
      <c r="C79" s="4">
        <v>0.26</v>
      </c>
      <c r="D79" s="2">
        <v>0</v>
      </c>
      <c r="E79" s="13">
        <f t="shared" si="11"/>
        <v>0</v>
      </c>
      <c r="F79" s="12">
        <v>11270</v>
      </c>
      <c r="G79" s="6" t="s">
        <v>207</v>
      </c>
      <c r="H79" s="4">
        <v>1.85</v>
      </c>
      <c r="I79" s="2">
        <v>0</v>
      </c>
      <c r="J79" s="13">
        <f t="shared" si="6"/>
        <v>0</v>
      </c>
      <c r="K79" s="12" t="s">
        <v>146</v>
      </c>
      <c r="L79" s="3" t="s">
        <v>146</v>
      </c>
      <c r="M79" s="4">
        <v>0</v>
      </c>
      <c r="N79" s="2">
        <v>0</v>
      </c>
      <c r="O79" s="13">
        <f t="shared" si="9"/>
        <v>0</v>
      </c>
    </row>
    <row r="80" spans="1:15" x14ac:dyDescent="0.3">
      <c r="A80" s="12">
        <v>10005</v>
      </c>
      <c r="B80" s="3" t="s">
        <v>198</v>
      </c>
      <c r="C80" s="4">
        <v>1.05</v>
      </c>
      <c r="D80" s="2">
        <v>0</v>
      </c>
      <c r="E80" s="13">
        <f t="shared" ref="E80:E81" si="12">C80*D80</f>
        <v>0</v>
      </c>
      <c r="F80" s="12">
        <v>11413</v>
      </c>
      <c r="G80" s="3" t="s">
        <v>208</v>
      </c>
      <c r="H80" s="4">
        <v>0.95</v>
      </c>
      <c r="I80" s="2">
        <v>0</v>
      </c>
      <c r="J80" s="13">
        <f t="shared" si="4"/>
        <v>0</v>
      </c>
      <c r="K80" s="12" t="s">
        <v>146</v>
      </c>
      <c r="L80" s="3" t="s">
        <v>146</v>
      </c>
      <c r="M80" s="4">
        <v>0</v>
      </c>
      <c r="N80" s="2">
        <v>0</v>
      </c>
      <c r="O80" s="13">
        <f t="shared" si="9"/>
        <v>0</v>
      </c>
    </row>
    <row r="81" spans="1:15" x14ac:dyDescent="0.3">
      <c r="A81" s="12">
        <v>10148</v>
      </c>
      <c r="B81" s="3" t="s">
        <v>162</v>
      </c>
      <c r="C81" s="4">
        <v>1.65</v>
      </c>
      <c r="D81" s="2">
        <v>0</v>
      </c>
      <c r="E81" s="13">
        <f t="shared" si="12"/>
        <v>0</v>
      </c>
      <c r="F81" s="12">
        <v>11426</v>
      </c>
      <c r="G81" s="3" t="s">
        <v>230</v>
      </c>
      <c r="H81" s="4">
        <v>0.55000000000000004</v>
      </c>
      <c r="I81" s="2">
        <v>0</v>
      </c>
      <c r="J81" s="13">
        <f t="shared" si="4"/>
        <v>0</v>
      </c>
      <c r="K81" s="12" t="s">
        <v>146</v>
      </c>
      <c r="L81" s="3" t="s">
        <v>146</v>
      </c>
      <c r="M81" s="4">
        <v>0</v>
      </c>
      <c r="N81" s="2">
        <v>0</v>
      </c>
      <c r="O81" s="13">
        <f t="shared" si="9"/>
        <v>0</v>
      </c>
    </row>
    <row r="82" spans="1:15" ht="15" thickBot="1" x14ac:dyDescent="0.35">
      <c r="A82" s="14">
        <v>10614</v>
      </c>
      <c r="B82" s="3" t="s">
        <v>199</v>
      </c>
      <c r="C82" s="15">
        <v>1.1499999999999999</v>
      </c>
      <c r="D82" s="16">
        <v>0</v>
      </c>
      <c r="E82" s="17">
        <f t="shared" si="11"/>
        <v>0</v>
      </c>
      <c r="F82" s="12">
        <v>11376</v>
      </c>
      <c r="G82" s="3" t="s">
        <v>231</v>
      </c>
      <c r="H82" s="4">
        <v>3.5</v>
      </c>
      <c r="I82" s="2">
        <v>0</v>
      </c>
      <c r="J82" s="13">
        <f t="shared" si="4"/>
        <v>0</v>
      </c>
      <c r="K82" s="12" t="s">
        <v>146</v>
      </c>
      <c r="L82" s="3" t="s">
        <v>146</v>
      </c>
      <c r="M82" s="4">
        <v>0</v>
      </c>
      <c r="N82" s="2">
        <v>0</v>
      </c>
      <c r="O82" s="13">
        <f t="shared" si="9"/>
        <v>0</v>
      </c>
    </row>
    <row r="83" spans="1:15" ht="15" thickBot="1" x14ac:dyDescent="0.35">
      <c r="A83" s="12">
        <v>10085</v>
      </c>
      <c r="B83" s="3" t="s">
        <v>200</v>
      </c>
      <c r="C83" s="4">
        <v>0.71</v>
      </c>
      <c r="D83" s="2">
        <v>0</v>
      </c>
      <c r="E83" s="13">
        <f t="shared" ref="E83" si="13">C83*D83</f>
        <v>0</v>
      </c>
      <c r="F83" s="12">
        <v>11119</v>
      </c>
      <c r="G83" s="5" t="s">
        <v>232</v>
      </c>
      <c r="H83" s="4">
        <v>1.4</v>
      </c>
      <c r="I83" s="2">
        <v>0</v>
      </c>
      <c r="J83" s="13">
        <f t="shared" ref="J83" si="14">H83*I83</f>
        <v>0</v>
      </c>
      <c r="K83" s="12" t="s">
        <v>146</v>
      </c>
      <c r="L83" s="3" t="s">
        <v>146</v>
      </c>
      <c r="M83" s="4">
        <v>0</v>
      </c>
      <c r="N83" s="2">
        <v>0</v>
      </c>
      <c r="O83" s="13">
        <f t="shared" si="9"/>
        <v>0</v>
      </c>
    </row>
    <row r="84" spans="1:15" ht="15" thickBot="1" x14ac:dyDescent="0.35">
      <c r="B84" s="1"/>
      <c r="C84" s="1"/>
      <c r="D84" s="22" t="s">
        <v>146</v>
      </c>
      <c r="E84" s="19">
        <f>SUM(E6:E83)</f>
        <v>0</v>
      </c>
      <c r="F84" s="25"/>
      <c r="H84" s="1"/>
      <c r="I84" s="1"/>
      <c r="J84" s="18">
        <f>SUM(J6:J83)</f>
        <v>0</v>
      </c>
      <c r="L84" s="1"/>
      <c r="M84" s="1"/>
      <c r="N84" s="1" t="s">
        <v>146</v>
      </c>
      <c r="O84" s="19">
        <f>SUM(O6:O83)</f>
        <v>0</v>
      </c>
    </row>
    <row r="85" spans="1:15" x14ac:dyDescent="0.3">
      <c r="B85" s="7"/>
      <c r="C85" s="1"/>
      <c r="D85" s="1"/>
      <c r="E85" s="1"/>
      <c r="F85" s="1"/>
      <c r="H85" s="1"/>
      <c r="I85" s="1"/>
      <c r="L85" s="1"/>
      <c r="M85" s="1"/>
      <c r="N85" s="1" t="s">
        <v>146</v>
      </c>
      <c r="O85" s="1"/>
    </row>
    <row r="86" spans="1:15" x14ac:dyDescent="0.3">
      <c r="F86" s="1"/>
    </row>
    <row r="87" spans="1:15" x14ac:dyDescent="0.3">
      <c r="F87" s="1"/>
    </row>
    <row r="88" spans="1:15" x14ac:dyDescent="0.3">
      <c r="F88" s="1"/>
    </row>
    <row r="89" spans="1:15" x14ac:dyDescent="0.3">
      <c r="F89" s="1"/>
    </row>
    <row r="90" spans="1:15" x14ac:dyDescent="0.3">
      <c r="F90" s="1"/>
    </row>
    <row r="91" spans="1:15" x14ac:dyDescent="0.3">
      <c r="F91" s="1"/>
    </row>
  </sheetData>
  <mergeCells count="15">
    <mergeCell ref="A1:O1"/>
    <mergeCell ref="A3:B4"/>
    <mergeCell ref="C3:G4"/>
    <mergeCell ref="H3:H4"/>
    <mergeCell ref="I3:K4"/>
    <mergeCell ref="N4:O4"/>
    <mergeCell ref="N2:O2"/>
    <mergeCell ref="L2:M2"/>
    <mergeCell ref="L4:M4"/>
    <mergeCell ref="C2:E2"/>
    <mergeCell ref="N3:O3"/>
    <mergeCell ref="L3:M3"/>
    <mergeCell ref="A2:B2"/>
    <mergeCell ref="F2:G2"/>
    <mergeCell ref="I2:K2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Cenova ponuka</vt:lpstr>
    </vt:vector>
  </TitlesOfParts>
  <Company>A je 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Fortunes</dc:creator>
  <cp:lastModifiedBy>pc</cp:lastModifiedBy>
  <cp:lastPrinted>2025-09-30T13:15:40Z</cp:lastPrinted>
  <dcterms:created xsi:type="dcterms:W3CDTF">2021-09-20T18:47:38Z</dcterms:created>
  <dcterms:modified xsi:type="dcterms:W3CDTF">2026-01-27T09:53:22Z</dcterms:modified>
</cp:coreProperties>
</file>